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CCBAA76-4361-4D05-B8DA-C32364621048}" xr6:coauthVersionLast="47" xr6:coauthVersionMax="47" xr10:uidLastSave="{00000000-0000-0000-0000-000000000000}"/>
  <bookViews>
    <workbookView xWindow="-108" yWindow="-108" windowWidth="23256" windowHeight="12456" xr2:uid="{1F7DB0F4-54FB-4B93-ABB3-F48B82C4A6E8}"/>
  </bookViews>
  <sheets>
    <sheet name="แผนเงินบำรุง25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8" i="1" l="1"/>
  <c r="K168" i="1" s="1"/>
  <c r="G166" i="1"/>
  <c r="K166" i="1" s="1"/>
  <c r="G165" i="1"/>
  <c r="K165" i="1" s="1"/>
  <c r="G164" i="1"/>
  <c r="K164" i="1" s="1"/>
  <c r="G163" i="1"/>
  <c r="K163" i="1" s="1"/>
  <c r="G162" i="1"/>
  <c r="K162" i="1" s="1"/>
  <c r="G161" i="1"/>
  <c r="K161" i="1" s="1"/>
  <c r="G160" i="1"/>
  <c r="K160" i="1" s="1"/>
  <c r="G159" i="1"/>
  <c r="K159" i="1" s="1"/>
  <c r="G158" i="1"/>
  <c r="K158" i="1" s="1"/>
  <c r="G157" i="1"/>
  <c r="K157" i="1" s="1"/>
  <c r="G156" i="1"/>
  <c r="K156" i="1" s="1"/>
  <c r="G155" i="1"/>
  <c r="K155" i="1" s="1"/>
  <c r="G154" i="1"/>
  <c r="K154" i="1" s="1"/>
  <c r="G153" i="1"/>
  <c r="K153" i="1" s="1"/>
  <c r="G152" i="1"/>
  <c r="K152" i="1" s="1"/>
  <c r="G151" i="1"/>
  <c r="K151" i="1" s="1"/>
  <c r="G150" i="1"/>
  <c r="K150" i="1" s="1"/>
  <c r="G149" i="1"/>
  <c r="K149" i="1" s="1"/>
  <c r="G148" i="1"/>
  <c r="K148" i="1" s="1"/>
  <c r="G147" i="1"/>
  <c r="K147" i="1" s="1"/>
  <c r="G146" i="1"/>
  <c r="K146" i="1" s="1"/>
  <c r="G145" i="1"/>
  <c r="K145" i="1" s="1"/>
  <c r="G144" i="1"/>
  <c r="K144" i="1" s="1"/>
  <c r="G143" i="1"/>
  <c r="K143" i="1" s="1"/>
  <c r="G142" i="1"/>
  <c r="K142" i="1" s="1"/>
  <c r="G141" i="1"/>
  <c r="K141" i="1" s="1"/>
  <c r="G140" i="1"/>
  <c r="K140" i="1" s="1"/>
  <c r="G139" i="1"/>
  <c r="K139" i="1" s="1"/>
  <c r="G138" i="1"/>
  <c r="K138" i="1" s="1"/>
  <c r="G137" i="1"/>
  <c r="K137" i="1" s="1"/>
  <c r="G136" i="1"/>
  <c r="K136" i="1" s="1"/>
  <c r="G135" i="1"/>
  <c r="K135" i="1" s="1"/>
  <c r="G134" i="1"/>
  <c r="K134" i="1" s="1"/>
  <c r="G133" i="1"/>
  <c r="K133" i="1" s="1"/>
  <c r="J131" i="1"/>
  <c r="J169" i="1" s="1"/>
  <c r="I131" i="1"/>
  <c r="H131" i="1"/>
  <c r="H169" i="1" s="1"/>
  <c r="G131" i="1"/>
  <c r="K127" i="1"/>
  <c r="K126" i="1"/>
  <c r="K125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4" i="1"/>
  <c r="J103" i="1"/>
  <c r="J128" i="1" s="1"/>
  <c r="I103" i="1"/>
  <c r="I128" i="1" s="1"/>
  <c r="H103" i="1"/>
  <c r="H128" i="1" s="1"/>
  <c r="G103" i="1"/>
  <c r="J99" i="1"/>
  <c r="J100" i="1" s="1"/>
  <c r="I99" i="1"/>
  <c r="I100" i="1" s="1"/>
  <c r="H99" i="1"/>
  <c r="H100" i="1" s="1"/>
  <c r="G99" i="1"/>
  <c r="G100" i="1" s="1"/>
  <c r="K96" i="1"/>
  <c r="K95" i="1"/>
  <c r="J94" i="1"/>
  <c r="I94" i="1"/>
  <c r="H94" i="1"/>
  <c r="G94" i="1"/>
  <c r="J93" i="1"/>
  <c r="I93" i="1"/>
  <c r="H93" i="1"/>
  <c r="G93" i="1"/>
  <c r="J92" i="1"/>
  <c r="K92" i="1" s="1"/>
  <c r="K91" i="1"/>
  <c r="K90" i="1"/>
  <c r="J89" i="1"/>
  <c r="I89" i="1"/>
  <c r="H89" i="1"/>
  <c r="G89" i="1"/>
  <c r="J88" i="1"/>
  <c r="I88" i="1"/>
  <c r="H88" i="1"/>
  <c r="G88" i="1"/>
  <c r="K88" i="1" s="1"/>
  <c r="J87" i="1"/>
  <c r="I87" i="1"/>
  <c r="H87" i="1"/>
  <c r="G87" i="1"/>
  <c r="J86" i="1"/>
  <c r="I86" i="1"/>
  <c r="H86" i="1"/>
  <c r="G86" i="1"/>
  <c r="J85" i="1"/>
  <c r="I85" i="1"/>
  <c r="H85" i="1"/>
  <c r="G85" i="1"/>
  <c r="K85" i="1" s="1"/>
  <c r="J84" i="1"/>
  <c r="I84" i="1"/>
  <c r="H84" i="1"/>
  <c r="G84" i="1"/>
  <c r="J83" i="1"/>
  <c r="I83" i="1"/>
  <c r="H83" i="1"/>
  <c r="G83" i="1"/>
  <c r="G82" i="1"/>
  <c r="K82" i="1" s="1"/>
  <c r="G81" i="1"/>
  <c r="K81" i="1" s="1"/>
  <c r="G80" i="1"/>
  <c r="K80" i="1" s="1"/>
  <c r="I79" i="1"/>
  <c r="H79" i="1"/>
  <c r="G79" i="1"/>
  <c r="G97" i="1" s="1"/>
  <c r="K76" i="1"/>
  <c r="G76" i="1"/>
  <c r="G75" i="1"/>
  <c r="K75" i="1" s="1"/>
  <c r="G74" i="1"/>
  <c r="K74" i="1" s="1"/>
  <c r="G73" i="1"/>
  <c r="K73" i="1" s="1"/>
  <c r="G72" i="1"/>
  <c r="K72" i="1" s="1"/>
  <c r="K71" i="1"/>
  <c r="G70" i="1"/>
  <c r="K70" i="1" s="1"/>
  <c r="G69" i="1"/>
  <c r="K69" i="1" s="1"/>
  <c r="G68" i="1"/>
  <c r="K68" i="1" s="1"/>
  <c r="G67" i="1"/>
  <c r="K67" i="1" s="1"/>
  <c r="G66" i="1"/>
  <c r="K66" i="1" s="1"/>
  <c r="G65" i="1"/>
  <c r="K65" i="1" s="1"/>
  <c r="G64" i="1"/>
  <c r="K64" i="1" s="1"/>
  <c r="G63" i="1"/>
  <c r="K63" i="1" s="1"/>
  <c r="G62" i="1"/>
  <c r="K62" i="1" s="1"/>
  <c r="G61" i="1"/>
  <c r="K61" i="1" s="1"/>
  <c r="G60" i="1"/>
  <c r="K60" i="1" s="1"/>
  <c r="G59" i="1"/>
  <c r="K59" i="1" s="1"/>
  <c r="J58" i="1"/>
  <c r="I58" i="1"/>
  <c r="H58" i="1"/>
  <c r="G58" i="1"/>
  <c r="J57" i="1"/>
  <c r="I57" i="1"/>
  <c r="H57" i="1"/>
  <c r="G57" i="1"/>
  <c r="J56" i="1"/>
  <c r="I56" i="1"/>
  <c r="H56" i="1"/>
  <c r="G56" i="1"/>
  <c r="J55" i="1"/>
  <c r="I55" i="1"/>
  <c r="H55" i="1"/>
  <c r="G55" i="1"/>
  <c r="J54" i="1"/>
  <c r="I54" i="1"/>
  <c r="H54" i="1"/>
  <c r="G54" i="1"/>
  <c r="J53" i="1"/>
  <c r="I53" i="1"/>
  <c r="H53" i="1"/>
  <c r="G53" i="1"/>
  <c r="K53" i="1" s="1"/>
  <c r="J51" i="1"/>
  <c r="G50" i="1"/>
  <c r="K50" i="1" s="1"/>
  <c r="G49" i="1"/>
  <c r="K49" i="1" s="1"/>
  <c r="H48" i="1"/>
  <c r="K48" i="1" s="1"/>
  <c r="G47" i="1"/>
  <c r="K47" i="1" s="1"/>
  <c r="G46" i="1"/>
  <c r="K46" i="1" s="1"/>
  <c r="G45" i="1"/>
  <c r="K45" i="1" s="1"/>
  <c r="G44" i="1"/>
  <c r="K44" i="1" s="1"/>
  <c r="K43" i="1"/>
  <c r="G42" i="1"/>
  <c r="K42" i="1" s="1"/>
  <c r="G41" i="1"/>
  <c r="K41" i="1" s="1"/>
  <c r="G40" i="1"/>
  <c r="K40" i="1" s="1"/>
  <c r="G39" i="1"/>
  <c r="K39" i="1" s="1"/>
  <c r="G38" i="1"/>
  <c r="K38" i="1" s="1"/>
  <c r="I37" i="1"/>
  <c r="K37" i="1" s="1"/>
  <c r="G36" i="1"/>
  <c r="K36" i="1" s="1"/>
  <c r="G35" i="1"/>
  <c r="K35" i="1" s="1"/>
  <c r="G34" i="1"/>
  <c r="K34" i="1" s="1"/>
  <c r="G33" i="1"/>
  <c r="K33" i="1" s="1"/>
  <c r="G32" i="1"/>
  <c r="K32" i="1" s="1"/>
  <c r="G31" i="1"/>
  <c r="K31" i="1" s="1"/>
  <c r="G30" i="1"/>
  <c r="K30" i="1" s="1"/>
  <c r="G29" i="1"/>
  <c r="K29" i="1" s="1"/>
  <c r="G28" i="1"/>
  <c r="K28" i="1" s="1"/>
  <c r="I27" i="1"/>
  <c r="K27" i="1" s="1"/>
  <c r="I26" i="1"/>
  <c r="K26" i="1" s="1"/>
  <c r="G25" i="1"/>
  <c r="K25" i="1" s="1"/>
  <c r="G24" i="1"/>
  <c r="K24" i="1" s="1"/>
  <c r="G23" i="1"/>
  <c r="K23" i="1" s="1"/>
  <c r="K22" i="1"/>
  <c r="K21" i="1"/>
  <c r="K20" i="1"/>
  <c r="K19" i="1"/>
  <c r="I18" i="1"/>
  <c r="K18" i="1" s="1"/>
  <c r="I17" i="1"/>
  <c r="K17" i="1" s="1"/>
  <c r="I16" i="1"/>
  <c r="I15" i="1"/>
  <c r="K15" i="1" s="1"/>
  <c r="J13" i="1"/>
  <c r="I13" i="1"/>
  <c r="H13" i="1"/>
  <c r="G12" i="1"/>
  <c r="K12" i="1" s="1"/>
  <c r="G11" i="1"/>
  <c r="K11" i="1" s="1"/>
  <c r="G10" i="1"/>
  <c r="K10" i="1" s="1"/>
  <c r="G9" i="1"/>
  <c r="K9" i="1" s="1"/>
  <c r="G8" i="1"/>
  <c r="K8" i="1" s="1"/>
  <c r="G7" i="1"/>
  <c r="K58" i="1" l="1"/>
  <c r="K57" i="1"/>
  <c r="K100" i="1"/>
  <c r="I97" i="1"/>
  <c r="K54" i="1"/>
  <c r="K93" i="1"/>
  <c r="K84" i="1"/>
  <c r="G13" i="1"/>
  <c r="K83" i="1"/>
  <c r="K103" i="1"/>
  <c r="K128" i="1" s="1"/>
  <c r="K87" i="1"/>
  <c r="H77" i="1"/>
  <c r="J77" i="1"/>
  <c r="K89" i="1"/>
  <c r="K55" i="1"/>
  <c r="K86" i="1"/>
  <c r="K94" i="1"/>
  <c r="I51" i="1"/>
  <c r="K16" i="1"/>
  <c r="K51" i="1" s="1"/>
  <c r="I77" i="1"/>
  <c r="J97" i="1"/>
  <c r="G77" i="1"/>
  <c r="G170" i="1" s="1"/>
  <c r="K56" i="1"/>
  <c r="K77" i="1" s="1"/>
  <c r="H97" i="1"/>
  <c r="I169" i="1"/>
  <c r="K131" i="1"/>
  <c r="K169" i="1" s="1"/>
  <c r="G169" i="1"/>
  <c r="G51" i="1"/>
  <c r="K7" i="1"/>
  <c r="K13" i="1" s="1"/>
  <c r="H51" i="1"/>
  <c r="G128" i="1"/>
  <c r="K99" i="1"/>
  <c r="K79" i="1"/>
  <c r="K97" i="1" l="1"/>
  <c r="I170" i="1"/>
  <c r="J170" i="1"/>
  <c r="H170" i="1"/>
  <c r="K170" i="1"/>
</calcChain>
</file>

<file path=xl/sharedStrings.xml><?xml version="1.0" encoding="utf-8"?>
<sst xmlns="http://schemas.openxmlformats.org/spreadsheetml/2006/main" count="475" uniqueCount="225">
  <si>
    <t>แผนการใช้จ่ายเงินบำรุง</t>
  </si>
  <si>
    <t>สำนักงานสาธารณสุขจังหวัดนราธิวาส</t>
  </si>
  <si>
    <t xml:space="preserve"> ประจำปีงบประมาณ  2569</t>
  </si>
  <si>
    <t>ลำดับ</t>
  </si>
  <si>
    <t>หมวดการใช้เงิน</t>
  </si>
  <si>
    <t>กลุ่มงาน</t>
  </si>
  <si>
    <t>จำนวน(หน่วย)</t>
  </si>
  <si>
    <t>หน่วย</t>
  </si>
  <si>
    <t>ราคาต่อหน่วย</t>
  </si>
  <si>
    <t>งบประมาณ/ระยะเวลาดำเนินการ</t>
  </si>
  <si>
    <t>รวมทั้งสิ้น</t>
  </si>
  <si>
    <t>ไตรมาสที่ 1</t>
  </si>
  <si>
    <t>ไตรมาสที่ 2</t>
  </si>
  <si>
    <t>ไตรมาสที่ 3</t>
  </si>
  <si>
    <t>ไตรมาสที่ 4</t>
  </si>
  <si>
    <t>สิ่งก่อสร้าง</t>
  </si>
  <si>
    <t>ปรับปรุงสวนเรียนรู้พร้อมอาคาร เพื่อใช้สำหรับเป็นอาคารแพทย์แผนไทยหลังใหม่ (แผนฯ ปี 2568)</t>
  </si>
  <si>
    <t>ส่วนกลาง</t>
  </si>
  <si>
    <t>งาน</t>
  </si>
  <si>
    <t>ปรับปรุงซุ้มประตูทางเข้าสำนักงาน (แผนฯ ปี 2568)</t>
  </si>
  <si>
    <t xml:space="preserve">ทาสีแฟลตพักเจ้าหน้าที่สำนักงานสาธารณสุขจังหวัดนราธิวาส       (2 หลัง) แผนปี 2568
</t>
  </si>
  <si>
    <t>ก่อสร้างลานคอนกรีตหลังแฟลตพักเจ้าหน้าที่ (แผนฯ ปี 2568)</t>
  </si>
  <si>
    <t>ก่อสร้างถนนคอนกรีตไปอาคารแพทย์แผนไทยใหม่              (แผนฯ ปี 2568)</t>
  </si>
  <si>
    <t>ซ่อมแซม ปรับปรุงบ้านพัก (รองอดุล บินยูโซะ) (แผนฯ ปี 2568)</t>
  </si>
  <si>
    <t>รวมสิ่งก่อสร้าง</t>
  </si>
  <si>
    <t>ครุภัณฑ์</t>
  </si>
  <si>
    <t>โน๊ตบุ๊คสำหรับประมวลผล ออกแบบและตัดต่อวีดีโอ</t>
  </si>
  <si>
    <t>กลุ่มงานยุทธศาสตร์</t>
  </si>
  <si>
    <t>เครื่อง</t>
  </si>
  <si>
    <t>ค่าครุภัณฑ์</t>
  </si>
  <si>
    <t>โน๊ตบุ๊คสำหรับออกแบบและตัดต่อวีดีโอ สเปก ict</t>
  </si>
  <si>
    <t>กลุ่มงานพัฒนาแบบรูปบริการ</t>
  </si>
  <si>
    <t>SSD EXTERNAL 3.2 gen 2</t>
  </si>
  <si>
    <t>อัน</t>
  </si>
  <si>
    <t>USB hub 3.2 gen 2</t>
  </si>
  <si>
    <t>ตัว</t>
  </si>
  <si>
    <t xml:space="preserve">โทรทัศน์ LED แบบ Smart TV ขนาด 55 นิ้ว </t>
  </si>
  <si>
    <t>รองฯ พีรวรรณ ชีวัยยะ</t>
  </si>
  <si>
    <t>ขาแขวนทีวี แบบมีล้อเลื่อน (แบบเคลื่อนที่)</t>
  </si>
  <si>
    <t>เครื่องอัดเสียง</t>
  </si>
  <si>
    <t>อุปกรณ์เก็บข้อมูลสำรอง (External hartdisk)</t>
  </si>
  <si>
    <t>ตู้เหล็กเก็บเอกสาร</t>
  </si>
  <si>
    <t>งานพัสดุ</t>
  </si>
  <si>
    <t>ตู้</t>
  </si>
  <si>
    <t>ตู้เหล็ก 12 ช่อง</t>
  </si>
  <si>
    <t>กลุ่มงาน อวล</t>
  </si>
  <si>
    <t>ชั้นวางของ 3 ช่องว่าง</t>
  </si>
  <si>
    <t>กลุ่มงานทรัพย์</t>
  </si>
  <si>
    <t>โต๊ะทำงานเจ้าหน้าที่</t>
  </si>
  <si>
    <t xml:space="preserve">งานการเงินและบัญชี </t>
  </si>
  <si>
    <t>สำรองเจ้าหน้าที่ใหม่</t>
  </si>
  <si>
    <t>เก้าอี้ทำงานเจ้าหน้าที่</t>
  </si>
  <si>
    <t>งานเลขานุการ</t>
  </si>
  <si>
    <t>เครื่อง Printer แบบพกพา (สำหรับออกสอบสวน) พร้อมหมึกพิมพ์</t>
  </si>
  <si>
    <t>กลุ่มกฏหมาย</t>
  </si>
  <si>
    <t xml:space="preserve"> เครื่อง</t>
  </si>
  <si>
    <t>โทรศัพท์ตั้งโต๊ะ (สำรอง)</t>
  </si>
  <si>
    <t>โทรศัพท์ตั้งโต๊ะ</t>
  </si>
  <si>
    <t>กลุ่มงาน คบส</t>
  </si>
  <si>
    <t>โทรศัพท์แบบไร้สาย</t>
  </si>
  <si>
    <t>งานการเงินและบัญชี</t>
  </si>
  <si>
    <t>โทรศัพท์มือถือพร้อมซิมการ์ด</t>
  </si>
  <si>
    <t>งานตรวจสอบภายในและเลขานุการ</t>
  </si>
  <si>
    <t>เครื่องคิดเลข</t>
  </si>
  <si>
    <t>ที่ตัดกระดาษ</t>
  </si>
  <si>
    <t>ชิ้น</t>
  </si>
  <si>
    <t>กล้องวงจรปิด</t>
  </si>
  <si>
    <t>ระบบ</t>
  </si>
  <si>
    <t>เครื่องปรับอากาศแบบติดผนัง ขนาด 18,000 บีทียู (แผนฯ ปี 2568)</t>
  </si>
  <si>
    <t>ทันตกรรม</t>
  </si>
  <si>
    <t>เครื่องปรับอากาศแบบติดผนัง ขนาด 24,000 บีทียู (แผนฯ ปี 2568)</t>
  </si>
  <si>
    <t>แพทย์แผนไทย</t>
  </si>
  <si>
    <t>รวมครุภัณฑ์สำนักงาน</t>
  </si>
  <si>
    <t>ค่าวัสดุ</t>
  </si>
  <si>
    <t>ค่าวัสดุสำนักงาน/ค่าวัสดุอื่น ๆ</t>
  </si>
  <si>
    <t>เดือน</t>
  </si>
  <si>
    <t>ค่าวัสดุคอมพิวเตอร์</t>
  </si>
  <si>
    <t>ค่าวัสดุเชื้อเพลิงและหล่อลื่น</t>
  </si>
  <si>
    <t>ค่าวัสดุงานบ้านงานครัว</t>
  </si>
  <si>
    <t>ค่าวัสดุไฟฟ้าและวิทยุ</t>
  </si>
  <si>
    <t>ค่าวัสดุการเกษตร</t>
  </si>
  <si>
    <t>ค่า License Webex</t>
  </si>
  <si>
    <t>กลุ่มงานสุขภาพดิจิทัล</t>
  </si>
  <si>
    <t>LIC</t>
  </si>
  <si>
    <t>ค่า License Antivirus ESET 1 ปี</t>
  </si>
  <si>
    <t>ค่า License Power BI</t>
  </si>
  <si>
    <t>ค่า License Chat GPT</t>
  </si>
  <si>
    <t>แฟ้มปกอ่อน</t>
  </si>
  <si>
    <t>กล่มุกฏหมาย</t>
  </si>
  <si>
    <t>โหล</t>
  </si>
  <si>
    <t>แฟ้มแขวน (ประวัติข้าราชการ)</t>
  </si>
  <si>
    <t>กล่มุงานทรัพย์</t>
  </si>
  <si>
    <t>กล่อง</t>
  </si>
  <si>
    <t>ชุดตรวจสารโคลีนเอสเตอเรสในเลือดเกษตรกร</t>
  </si>
  <si>
    <t>ชุดทดสอบค่าความเป็นกรด-ด่างภาคสนาม (pH)</t>
  </si>
  <si>
    <t>ชุด</t>
  </si>
  <si>
    <t>ไฮเตอร์</t>
  </si>
  <si>
    <t>ขวด</t>
  </si>
  <si>
    <t>ถุงดำ ขนาด 18x20 นิ้ว</t>
  </si>
  <si>
    <t>แพ็ค</t>
  </si>
  <si>
    <t>ถุงดำ ขนาด 30x40 นิ้ว</t>
  </si>
  <si>
    <t>กระดาษปกการ์ดขาว K ONE 210 g A4 KTV (สำหรับทำเกียรติบัตร)</t>
  </si>
  <si>
    <t>รีม</t>
  </si>
  <si>
    <t>น้ำยาทดสอบโคลิฟอร์มแบคทีเรียในอาหาร (si-2)</t>
  </si>
  <si>
    <t>น้ำยาทดสอบโคลิฟอร์มแบคทีเรียในน้ำ (อ.11)</t>
  </si>
  <si>
    <t>คลอรีนเม็ด 65% (3g จำนวน 25 tab)</t>
  </si>
  <si>
    <t>โซเดียมไฮดรอกไซด์ (โซดาไฟ)</t>
  </si>
  <si>
    <t>กระป๋อง</t>
  </si>
  <si>
    <t>แคลเซียมไฮดรอกไซด์ (ปูนขาว 100 g)</t>
  </si>
  <si>
    <t>อลูมีเนียมซัลเฟต (สารส้ม 0.5 kg)</t>
  </si>
  <si>
    <t>ถุง</t>
  </si>
  <si>
    <t>รวมวัสดุ</t>
  </si>
  <si>
    <t>ค่าใช้สอย/ค่าใช้จ่ายพื้นฐานสำนักงาน</t>
  </si>
  <si>
    <t xml:space="preserve"> </t>
  </si>
  <si>
    <t>ค่าจ้างทำตรายาง จ้างพิมพ์เอกสาร ค่าซ่อมแซมอุปกรณ์ ครุภัณฑ์สำนักงาน และค่าจ้างอื่น ๆ</t>
  </si>
  <si>
    <t>ค่าจ้างเหมาลูกจ้าง</t>
  </si>
  <si>
    <t xml:space="preserve">ค่าจ้างเหมาจัดทำป้ายประชาสัมพันธ์ภายในและภายนอก สสจ นราธิวาส </t>
  </si>
  <si>
    <t>รายการ</t>
  </si>
  <si>
    <t>ค่าจ้างพิมพ์บัตรประจำตัวเจ้าหน้าที่ของรัฐ</t>
  </si>
  <si>
    <t>แผ่น</t>
  </si>
  <si>
    <t>งบกลางกรณีจำเป็นหรือฉุกเฉิน</t>
  </si>
  <si>
    <t>ค่าใช้จ่ายเดินทางไปราชการ</t>
  </si>
  <si>
    <t>ค่าใช้จ่ายอบรม ประชุมติดตามงาน และจัดงานต่าง ๆ</t>
  </si>
  <si>
    <t>ค่าเช่าครุภัณฑ์คอมพิวเตอร์ 31 เครื่อง (ต่อเนื่อง)</t>
  </si>
  <si>
    <t>ค่าเช่าครุภัณฑ์คอมพิวเตอร์ 13 เครื่อง (ต่อเนื่อง)</t>
  </si>
  <si>
    <t>ค่าเช่าครุภัณฑ์คอมพิวเตอร์ 47 เครื่อง (ต่อเนื่อง)</t>
  </si>
  <si>
    <t>ค่าเช่าเครื่อง (ขอใหม่) พัสดุ 4 การเงิน 3 เลขา 3 ยุทธ 1 คบส 1 พัฒน์ 5 ส่งเสริม 4 ทรัพย์ 3 คร 4 ทันต 1 ประกัน 1 NCD 3 กฎหมาย 1 แผนไทย 1</t>
  </si>
  <si>
    <t>ค่าโปรมแกรมบริหารจัดการสำนักงาน โมดูลสารบรรณ</t>
  </si>
  <si>
    <t>กลุ่มงานดิจิทัลสุขภาพ</t>
  </si>
  <si>
    <t>โปรแกรม</t>
  </si>
  <si>
    <t>ค่าประกันภัยรถยนต์ราชการ</t>
  </si>
  <si>
    <t>ครั้ง</t>
  </si>
  <si>
    <t>ค่าสาธารณูปโภค</t>
  </si>
  <si>
    <t>ค่าเช่าเครื่องพิมพ์เอกสารสีและขาว-ดำ</t>
  </si>
  <si>
    <t>ค่าล้างและบำรุงรักษาเครื่องปรับอากาศ</t>
  </si>
  <si>
    <t>ค่าสมนาคุณคณะกรรมการสอบสวนทางวินัย</t>
  </si>
  <si>
    <t>กลุ่มกฎหมาย</t>
  </si>
  <si>
    <t>สำนวน</t>
  </si>
  <si>
    <t>ค่าตอบแทนคณะกรรมการสอบข้อเท็จจริงความรับผิดทางละเมิด</t>
  </si>
  <si>
    <t>รวมค่าใช้สอย/ค่าใช้จ่ายพื้นฐาน</t>
  </si>
  <si>
    <t>ค่าตอบแทน</t>
  </si>
  <si>
    <t xml:space="preserve">ค่าตอบแทนเจ้าหน้าที่ที่ปฏิบัติงานในพื้นที่จังหวัดชายแดนภาคใต้ </t>
  </si>
  <si>
    <t>รวมค่าตอบแทน</t>
  </si>
  <si>
    <t>คลินิกแพทย์แผนไทย</t>
  </si>
  <si>
    <t>ค่าใช้สอย</t>
  </si>
  <si>
    <t>ค่าจ้างแม่บ้าน ประจำคลินิกการแพทย์แผนไทยฯ</t>
  </si>
  <si>
    <t>การแพทย์แผนไทยฯ</t>
  </si>
  <si>
    <t>ค่าเช่าอินเตอร์เน็ต Metro lan</t>
  </si>
  <si>
    <t>น้ำมันหอมระเหย สำหรับใช้กับเครื่องพ่นอโรม่า</t>
  </si>
  <si>
    <t>แกลลอน</t>
  </si>
  <si>
    <t>ครีมนวดเท้า</t>
  </si>
  <si>
    <t>กระปุก</t>
  </si>
  <si>
    <t>ลูกประคบสมุนไพร</t>
  </si>
  <si>
    <t>ลูก</t>
  </si>
  <si>
    <t>ยาพอกเข่า</t>
  </si>
  <si>
    <t>ยาหม่องไพล</t>
  </si>
  <si>
    <t>น้ำมันนวด</t>
  </si>
  <si>
    <t>แม็กเย็บกระดาษ (ใหญ่)</t>
  </si>
  <si>
    <t>แท่นตัดกระดาษ</t>
  </si>
  <si>
    <t>แท่น</t>
  </si>
  <si>
    <t>ชั้นวางเข้ามุม 4 ชั้น</t>
  </si>
  <si>
    <t>กล่องพลาสติกเก็บของ มีล้อเลื่อน</t>
  </si>
  <si>
    <t>ชั้นขายยา สำหรับออกงาน Event</t>
  </si>
  <si>
    <t>ฉากกั้นแฟ้ม</t>
  </si>
  <si>
    <t>ขันโตก ขนาด 14 นิ้ว</t>
  </si>
  <si>
    <t>ขันโตก ขนาด 18 นิ้ว</t>
  </si>
  <si>
    <t>หม้อทะนน</t>
  </si>
  <si>
    <t>หม้อ</t>
  </si>
  <si>
    <t>ผ้าปูโต๊ะ ลายไทย สำหรับออกงาน Event</t>
  </si>
  <si>
    <t>หลา</t>
  </si>
  <si>
    <t>ฉากหวาย 4 บาน</t>
  </si>
  <si>
    <t>วัสดุงานบ้านงานครัว</t>
  </si>
  <si>
    <t>เก้าอี้ปรับเอนพับได้ สำหรับนวดเท้า</t>
  </si>
  <si>
    <t>เก้าอี้ล้อเลื่อนมีพนักพิง</t>
  </si>
  <si>
    <t>รวมเงินคลินิคแพทย์แผนไทย</t>
  </si>
  <si>
    <t>คลินิกทันตกรรม</t>
  </si>
  <si>
    <t>ค่าจ้างผู้ช่วยทันตกรรม</t>
  </si>
  <si>
    <t>คน</t>
  </si>
  <si>
    <t>Etching Gel (3*5 ml.)</t>
  </si>
  <si>
    <t>GI Lining</t>
  </si>
  <si>
    <t>เซ็ต</t>
  </si>
  <si>
    <t>Flowable ขนาด 2*2g</t>
  </si>
  <si>
    <t>ยาชา 2%</t>
  </si>
  <si>
    <t>ยาชา 4%</t>
  </si>
  <si>
    <t>Alginate</t>
  </si>
  <si>
    <t>กรรไกรตัดไหม (ด้ามตรง)</t>
  </si>
  <si>
    <t>Soft - lex (refill)</t>
  </si>
  <si>
    <t>พู่กัน</t>
  </si>
  <si>
    <t>Articulating paper</t>
  </si>
  <si>
    <t>Celluloid Strip</t>
  </si>
  <si>
    <t>pumice (ละเอียด)</t>
  </si>
  <si>
    <t>ถุงมือ เบอร์ xs</t>
  </si>
  <si>
    <t>ถุงมือ เบอร์ s</t>
  </si>
  <si>
    <t>Fluoride gel</t>
  </si>
  <si>
    <t>ปูนพลาสเตอร์</t>
  </si>
  <si>
    <t>กก.</t>
  </si>
  <si>
    <t>หลอดดูดน้ำลาย</t>
  </si>
  <si>
    <t>Topical gel</t>
  </si>
  <si>
    <t>Alvogyl</t>
  </si>
  <si>
    <t>ซองDigital plate</t>
  </si>
  <si>
    <t>Tray ฟลูออไรด์ซิลิโคน</t>
  </si>
  <si>
    <t>ฟลูออไรด์วานิช ขนาด100*0.5 ml.</t>
  </si>
  <si>
    <t>Autoclave tape</t>
  </si>
  <si>
    <t>ม้วน</t>
  </si>
  <si>
    <t>Cavi Wipes</t>
  </si>
  <si>
    <t>GI Filling</t>
  </si>
  <si>
    <t>Diamond Bur</t>
  </si>
  <si>
    <t>Luxator</t>
  </si>
  <si>
    <t>น้ำมัน spray</t>
  </si>
  <si>
    <t>ที่จับ Film X-ray</t>
  </si>
  <si>
    <t>ถุงแดง</t>
  </si>
  <si>
    <t>ถุงดำ</t>
  </si>
  <si>
    <t>ผงซักฟอก ขนาด 2500 กรัม</t>
  </si>
  <si>
    <t>ทิชชู่เช็ดปาก</t>
  </si>
  <si>
    <t>ผ้าก๊อซ ขนาด 2*2</t>
  </si>
  <si>
    <t>ห่อ</t>
  </si>
  <si>
    <t>ด้ามกรอฟัน (กรอเร็ว)</t>
  </si>
  <si>
    <t>รวมคลินิกทันตกรรม</t>
  </si>
  <si>
    <t>รวมรายการทั้งสิ้น</t>
  </si>
  <si>
    <t>(ลงชื่อ).................................................ผู้เสนอแผน</t>
  </si>
  <si>
    <t>(ลงชื่อ).................................................ผู้อนุมัติแผน</t>
  </si>
  <si>
    <t xml:space="preserve">        (นางการัมบีบี   แซลีมา)</t>
  </si>
  <si>
    <t xml:space="preserve">           (นายถนัด  อาวารุลหัก)</t>
  </si>
  <si>
    <t>นักจัดการงานทั่วไปชำนาญการพิเศษ</t>
  </si>
  <si>
    <t xml:space="preserve">                         นายแพทย์สาธารณสุขจังหวัดนราธิวาส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</si>
</sst>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sz val="12"/>
      <color theme="1"/>
      <name val="TH SarabunPSK"/>
      <family val="2"/>
    </font>
    <font>
      <sz val="11"/>
      <color rgb="FF000000"/>
      <name val="TH SarabunPSK"/>
      <family val="2"/>
    </font>
    <font>
      <shadow/>
      <sz val="12"/>
      <color rgb="FF000000"/>
      <name val="TH SarabunPSK"/>
      <family val="2"/>
    </font>
    <font>
      <sz val="14"/>
      <color theme="1"/>
      <name val="TH SarabunPSK"/>
      <family val="2"/>
    </font>
    <font>
      <b/>
      <u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3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3" fontId="2" fillId="0" borderId="3" xfId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/>
    </xf>
    <xf numFmtId="43" fontId="2" fillId="0" borderId="0" xfId="1" applyFont="1" applyBorder="1" applyAlignment="1">
      <alignment horizontal="center" vertical="top"/>
    </xf>
    <xf numFmtId="43" fontId="2" fillId="0" borderId="3" xfId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wrapText="1"/>
    </xf>
    <xf numFmtId="0" fontId="7" fillId="0" borderId="7" xfId="0" applyFont="1" applyBorder="1" applyAlignment="1">
      <alignment horizontal="center" vertical="top"/>
    </xf>
    <xf numFmtId="1" fontId="3" fillId="0" borderId="2" xfId="1" applyNumberFormat="1" applyFont="1" applyBorder="1" applyAlignment="1">
      <alignment horizontal="center" vertical="top"/>
    </xf>
    <xf numFmtId="1" fontId="3" fillId="0" borderId="8" xfId="1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right" vertical="top"/>
    </xf>
    <xf numFmtId="43" fontId="7" fillId="0" borderId="2" xfId="1" applyFont="1" applyBorder="1" applyAlignment="1">
      <alignment horizontal="center" vertical="top"/>
    </xf>
    <xf numFmtId="43" fontId="7" fillId="0" borderId="3" xfId="1" applyFont="1" applyBorder="1" applyAlignment="1">
      <alignment horizontal="center" vertical="top"/>
    </xf>
    <xf numFmtId="43" fontId="7" fillId="0" borderId="2" xfId="0" applyNumberFormat="1" applyFont="1" applyBorder="1" applyAlignment="1">
      <alignment vertical="top"/>
    </xf>
    <xf numFmtId="43" fontId="3" fillId="0" borderId="0" xfId="0" applyNumberFormat="1" applyFont="1" applyAlignment="1">
      <alignment vertical="top"/>
    </xf>
    <xf numFmtId="0" fontId="7" fillId="0" borderId="7" xfId="0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0" fontId="6" fillId="0" borderId="9" xfId="0" applyFont="1" applyBorder="1" applyAlignment="1">
      <alignment wrapText="1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/>
    </xf>
    <xf numFmtId="1" fontId="3" fillId="2" borderId="3" xfId="1" applyNumberFormat="1" applyFont="1" applyFill="1" applyBorder="1" applyAlignment="1">
      <alignment horizontal="center" vertical="top"/>
    </xf>
    <xf numFmtId="43" fontId="7" fillId="2" borderId="3" xfId="1" applyFont="1" applyFill="1" applyBorder="1" applyAlignment="1">
      <alignment horizontal="center" vertical="top" wrapText="1"/>
    </xf>
    <xf numFmtId="43" fontId="4" fillId="2" borderId="10" xfId="0" applyNumberFormat="1" applyFont="1" applyFill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43" fontId="7" fillId="0" borderId="4" xfId="1" applyFont="1" applyBorder="1" applyAlignment="1">
      <alignment vertical="top"/>
    </xf>
    <xf numFmtId="1" fontId="7" fillId="0" borderId="4" xfId="1" applyNumberFormat="1" applyFont="1" applyBorder="1" applyAlignment="1">
      <alignment vertical="top"/>
    </xf>
    <xf numFmtId="0" fontId="7" fillId="0" borderId="0" xfId="0" applyFont="1" applyAlignment="1">
      <alignment vertical="top"/>
    </xf>
    <xf numFmtId="43" fontId="7" fillId="0" borderId="3" xfId="1" applyFont="1" applyBorder="1" applyAlignment="1">
      <alignment vertical="top"/>
    </xf>
    <xf numFmtId="43" fontId="7" fillId="0" borderId="3" xfId="0" applyNumberFormat="1" applyFont="1" applyBorder="1" applyAlignment="1">
      <alignment vertical="top"/>
    </xf>
    <xf numFmtId="0" fontId="7" fillId="0" borderId="6" xfId="0" applyFont="1" applyBorder="1" applyAlignment="1">
      <alignment wrapText="1"/>
    </xf>
    <xf numFmtId="0" fontId="9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/>
    </xf>
    <xf numFmtId="43" fontId="6" fillId="0" borderId="6" xfId="1" applyFont="1" applyBorder="1"/>
    <xf numFmtId="43" fontId="7" fillId="0" borderId="7" xfId="1" applyFont="1" applyFill="1" applyBorder="1" applyAlignment="1">
      <alignment vertical="top"/>
    </xf>
    <xf numFmtId="43" fontId="7" fillId="0" borderId="2" xfId="1" applyFont="1" applyFill="1" applyBorder="1" applyAlignment="1">
      <alignment vertical="top"/>
    </xf>
    <xf numFmtId="43" fontId="7" fillId="0" borderId="1" xfId="1" applyFont="1" applyFill="1" applyBorder="1" applyAlignment="1">
      <alignment horizontal="center" vertical="top"/>
    </xf>
    <xf numFmtId="0" fontId="7" fillId="0" borderId="6" xfId="0" applyFont="1" applyBorder="1" applyAlignment="1">
      <alignment horizontal="left" wrapText="1"/>
    </xf>
    <xf numFmtId="43" fontId="7" fillId="0" borderId="2" xfId="1" applyFont="1" applyBorder="1" applyAlignment="1">
      <alignment vertical="top"/>
    </xf>
    <xf numFmtId="43" fontId="7" fillId="0" borderId="1" xfId="1" applyFont="1" applyBorder="1" applyAlignment="1">
      <alignment horizontal="center" vertical="top"/>
    </xf>
    <xf numFmtId="43" fontId="3" fillId="0" borderId="0" xfId="1" applyFont="1" applyAlignment="1">
      <alignment vertical="top"/>
    </xf>
    <xf numFmtId="0" fontId="6" fillId="0" borderId="6" xfId="0" applyFont="1" applyBorder="1"/>
    <xf numFmtId="43" fontId="7" fillId="0" borderId="1" xfId="1" applyFont="1" applyFill="1" applyBorder="1" applyAlignment="1">
      <alignment vertical="top"/>
    </xf>
    <xf numFmtId="4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43" fontId="7" fillId="0" borderId="1" xfId="1" applyFont="1" applyBorder="1" applyAlignment="1">
      <alignment vertical="top"/>
    </xf>
    <xf numFmtId="0" fontId="6" fillId="0" borderId="6" xfId="0" applyFont="1" applyBorder="1" applyAlignment="1">
      <alignment horizontal="center" vertical="top"/>
    </xf>
    <xf numFmtId="43" fontId="6" fillId="0" borderId="6" xfId="1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10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4" fontId="7" fillId="0" borderId="6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" vertical="top"/>
    </xf>
    <xf numFmtId="43" fontId="7" fillId="2" borderId="2" xfId="1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" vertical="top"/>
    </xf>
    <xf numFmtId="43" fontId="7" fillId="3" borderId="4" xfId="1" applyFont="1" applyFill="1" applyBorder="1" applyAlignment="1">
      <alignment horizontal="right" vertical="top"/>
    </xf>
    <xf numFmtId="43" fontId="4" fillId="3" borderId="0" xfId="0" applyNumberFormat="1" applyFont="1" applyFill="1" applyAlignment="1">
      <alignment vertical="top"/>
    </xf>
    <xf numFmtId="43" fontId="4" fillId="3" borderId="4" xfId="0" applyNumberFormat="1" applyFont="1" applyFill="1" applyBorder="1" applyAlignment="1">
      <alignment vertical="top"/>
    </xf>
    <xf numFmtId="0" fontId="11" fillId="3" borderId="2" xfId="0" applyFont="1" applyFill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43" fontId="11" fillId="3" borderId="2" xfId="1" applyFont="1" applyFill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top"/>
    </xf>
    <xf numFmtId="0" fontId="11" fillId="3" borderId="2" xfId="0" applyFont="1" applyFill="1" applyBorder="1" applyAlignment="1">
      <alignment horizontal="left" vertical="top" wrapText="1" readingOrder="1"/>
    </xf>
    <xf numFmtId="0" fontId="7" fillId="0" borderId="3" xfId="0" applyFont="1" applyBorder="1" applyAlignment="1">
      <alignment horizontal="center" vertical="top"/>
    </xf>
    <xf numFmtId="43" fontId="11" fillId="3" borderId="2" xfId="1" applyFont="1" applyFill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top" wrapText="1"/>
    </xf>
    <xf numFmtId="0" fontId="6" fillId="0" borderId="13" xfId="0" applyFont="1" applyBorder="1"/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43" fontId="6" fillId="0" borderId="0" xfId="1" applyFont="1" applyBorder="1"/>
    <xf numFmtId="0" fontId="9" fillId="0" borderId="2" xfId="0" applyFont="1" applyBorder="1" applyAlignment="1">
      <alignment wrapText="1"/>
    </xf>
    <xf numFmtId="0" fontId="9" fillId="0" borderId="14" xfId="0" applyFont="1" applyBorder="1" applyAlignment="1">
      <alignment horizontal="center" vertical="top"/>
    </xf>
    <xf numFmtId="43" fontId="9" fillId="0" borderId="2" xfId="1" applyFont="1" applyBorder="1" applyAlignment="1">
      <alignment horizontal="right" wrapText="1"/>
    </xf>
    <xf numFmtId="0" fontId="9" fillId="0" borderId="2" xfId="0" applyFont="1" applyBorder="1" applyAlignment="1">
      <alignment horizontal="center" vertical="top" wrapText="1"/>
    </xf>
    <xf numFmtId="43" fontId="9" fillId="0" borderId="2" xfId="1" applyFont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1" fontId="7" fillId="2" borderId="2" xfId="1" applyNumberFormat="1" applyFont="1" applyFill="1" applyBorder="1" applyAlignment="1">
      <alignment horizontal="center" vertical="top"/>
    </xf>
    <xf numFmtId="43" fontId="7" fillId="2" borderId="2" xfId="1" applyFont="1" applyFill="1" applyBorder="1" applyAlignment="1">
      <alignment vertical="top"/>
    </xf>
    <xf numFmtId="43" fontId="4" fillId="2" borderId="2" xfId="0" applyNumberFormat="1" applyFont="1" applyFill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43" fontId="7" fillId="0" borderId="4" xfId="1" applyFont="1" applyBorder="1" applyAlignment="1">
      <alignment horizontal="right" vertical="top"/>
    </xf>
    <xf numFmtId="43" fontId="7" fillId="0" borderId="4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43" fontId="7" fillId="0" borderId="2" xfId="1" applyFont="1" applyBorder="1" applyAlignment="1">
      <alignment horizontal="right" vertical="top"/>
    </xf>
    <xf numFmtId="0" fontId="11" fillId="3" borderId="5" xfId="0" applyFont="1" applyFill="1" applyBorder="1" applyAlignment="1">
      <alignment horizontal="left" vertical="center" wrapText="1" readingOrder="1"/>
    </xf>
    <xf numFmtId="43" fontId="11" fillId="3" borderId="2" xfId="1" applyFont="1" applyFill="1" applyBorder="1" applyAlignment="1">
      <alignment horizontal="left" vertical="center" wrapText="1" readingOrder="1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/>
    </xf>
    <xf numFmtId="4" fontId="6" fillId="0" borderId="15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3" fontId="6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right" vertical="top"/>
    </xf>
    <xf numFmtId="0" fontId="7" fillId="0" borderId="4" xfId="0" applyFont="1" applyBorder="1" applyAlignment="1">
      <alignment vertical="top"/>
    </xf>
    <xf numFmtId="43" fontId="7" fillId="0" borderId="4" xfId="1" applyFont="1" applyFill="1" applyBorder="1" applyAlignment="1">
      <alignment horizontal="right" vertical="top"/>
    </xf>
    <xf numFmtId="0" fontId="7" fillId="0" borderId="1" xfId="0" applyFont="1" applyBorder="1" applyAlignment="1">
      <alignment vertical="top"/>
    </xf>
    <xf numFmtId="43" fontId="7" fillId="0" borderId="1" xfId="1" applyFont="1" applyFill="1" applyBorder="1" applyAlignment="1">
      <alignment horizontal="right" vertical="top"/>
    </xf>
    <xf numFmtId="43" fontId="7" fillId="0" borderId="2" xfId="1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4" fontId="9" fillId="0" borderId="6" xfId="0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/>
    </xf>
    <xf numFmtId="43" fontId="9" fillId="0" borderId="6" xfId="1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43" fontId="9" fillId="0" borderId="2" xfId="1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 wrapText="1"/>
    </xf>
    <xf numFmtId="43" fontId="7" fillId="2" borderId="10" xfId="1" applyFont="1" applyFill="1" applyBorder="1" applyAlignment="1">
      <alignment horizontal="center" vertical="top"/>
    </xf>
    <xf numFmtId="43" fontId="4" fillId="2" borderId="10" xfId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43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right" vertical="top"/>
    </xf>
    <xf numFmtId="43" fontId="7" fillId="2" borderId="10" xfId="1" applyFont="1" applyFill="1" applyBorder="1" applyAlignment="1">
      <alignment vertical="top"/>
    </xf>
    <xf numFmtId="43" fontId="7" fillId="2" borderId="10" xfId="0" applyNumberFormat="1" applyFont="1" applyFill="1" applyBorder="1" applyAlignment="1">
      <alignment vertical="top"/>
    </xf>
    <xf numFmtId="0" fontId="7" fillId="0" borderId="4" xfId="0" applyFont="1" applyBorder="1" applyAlignment="1">
      <alignment horizontal="center" vertical="top" wrapText="1"/>
    </xf>
    <xf numFmtId="43" fontId="7" fillId="0" borderId="4" xfId="1" applyFont="1" applyFill="1" applyBorder="1" applyAlignment="1">
      <alignment vertical="top"/>
    </xf>
    <xf numFmtId="43" fontId="7" fillId="0" borderId="4" xfId="0" applyNumberFormat="1" applyFont="1" applyBorder="1" applyAlignment="1">
      <alignment vertical="top"/>
    </xf>
    <xf numFmtId="0" fontId="8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3" fontId="7" fillId="0" borderId="2" xfId="1" applyFont="1" applyFill="1" applyBorder="1" applyAlignment="1">
      <alignment horizontal="right" vertical="top"/>
    </xf>
    <xf numFmtId="0" fontId="12" fillId="0" borderId="2" xfId="0" applyFont="1" applyBorder="1" applyAlignment="1">
      <alignment horizontal="center" vertical="top" wrapText="1"/>
    </xf>
    <xf numFmtId="4" fontId="9" fillId="0" borderId="2" xfId="0" applyNumberFormat="1" applyFont="1" applyBorder="1" applyAlignment="1">
      <alignment horizontal="right" wrapText="1"/>
    </xf>
    <xf numFmtId="0" fontId="12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3" fontId="9" fillId="0" borderId="2" xfId="1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43" fontId="4" fillId="2" borderId="10" xfId="1" applyFont="1" applyFill="1" applyBorder="1" applyAlignment="1">
      <alignment vertical="top"/>
    </xf>
    <xf numFmtId="0" fontId="13" fillId="0" borderId="2" xfId="0" applyFont="1" applyBorder="1" applyAlignment="1">
      <alignment horizontal="center"/>
    </xf>
    <xf numFmtId="0" fontId="9" fillId="0" borderId="2" xfId="0" applyFont="1" applyBorder="1"/>
    <xf numFmtId="0" fontId="13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top" wrapText="1"/>
    </xf>
    <xf numFmtId="43" fontId="9" fillId="0" borderId="4" xfId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/>
    </xf>
    <xf numFmtId="0" fontId="4" fillId="4" borderId="18" xfId="0" applyFont="1" applyFill="1" applyBorder="1" applyAlignment="1">
      <alignment horizontal="center" vertical="top"/>
    </xf>
    <xf numFmtId="0" fontId="7" fillId="4" borderId="18" xfId="0" applyFont="1" applyFill="1" applyBorder="1" applyAlignment="1">
      <alignment horizontal="center" vertical="top"/>
    </xf>
    <xf numFmtId="0" fontId="7" fillId="4" borderId="18" xfId="0" applyFont="1" applyFill="1" applyBorder="1" applyAlignment="1">
      <alignment horizontal="center" vertical="top" wrapText="1"/>
    </xf>
    <xf numFmtId="43" fontId="7" fillId="4" borderId="18" xfId="1" applyFont="1" applyFill="1" applyBorder="1" applyAlignment="1">
      <alignment horizontal="center" vertical="top"/>
    </xf>
    <xf numFmtId="43" fontId="4" fillId="4" borderId="18" xfId="1" applyFont="1" applyFill="1" applyBorder="1" applyAlignment="1">
      <alignment horizontal="righ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D7F3-71C3-405B-8851-A97938EE7286}">
  <dimension ref="A1:K177"/>
  <sheetViews>
    <sheetView tabSelected="1" topLeftCell="B1" zoomScale="110" zoomScaleNormal="110" workbookViewId="0">
      <selection activeCell="E9" sqref="E9"/>
    </sheetView>
  </sheetViews>
  <sheetFormatPr defaultColWidth="9" defaultRowHeight="18" x14ac:dyDescent="0.25"/>
  <cols>
    <col min="1" max="1" width="4.69921875" style="2" customWidth="1"/>
    <col min="2" max="2" width="35.59765625" style="2" customWidth="1"/>
    <col min="3" max="3" width="13.19921875" style="2" customWidth="1"/>
    <col min="4" max="4" width="5.59765625" style="2" customWidth="1"/>
    <col min="5" max="5" width="6.19921875" style="2" customWidth="1"/>
    <col min="6" max="6" width="8.69921875" style="2" customWidth="1"/>
    <col min="7" max="7" width="10.796875" style="2" customWidth="1"/>
    <col min="8" max="8" width="11.19921875" style="2" customWidth="1"/>
    <col min="9" max="9" width="10.59765625" style="2" customWidth="1"/>
    <col min="10" max="10" width="10.8984375" style="2" customWidth="1"/>
    <col min="11" max="11" width="11.3984375" style="2" customWidth="1"/>
    <col min="12" max="16384" width="9" style="2"/>
  </cols>
  <sheetData>
    <row r="1" spans="1:11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6.2" customHeight="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8" customFormat="1" ht="18" customHeight="1" x14ac:dyDescent="0.25">
      <c r="A4" s="3" t="s">
        <v>3</v>
      </c>
      <c r="B4" s="3" t="s">
        <v>4</v>
      </c>
      <c r="C4" s="4" t="s">
        <v>5</v>
      </c>
      <c r="D4" s="5" t="s">
        <v>6</v>
      </c>
      <c r="E4" s="4" t="s">
        <v>7</v>
      </c>
      <c r="F4" s="4" t="s">
        <v>8</v>
      </c>
      <c r="G4" s="6" t="s">
        <v>9</v>
      </c>
      <c r="H4" s="6"/>
      <c r="I4" s="6"/>
      <c r="J4" s="6"/>
      <c r="K4" s="7" t="s">
        <v>10</v>
      </c>
    </row>
    <row r="5" spans="1:11" s="8" customFormat="1" ht="17.399999999999999" customHeight="1" x14ac:dyDescent="0.25">
      <c r="A5" s="9"/>
      <c r="B5" s="9"/>
      <c r="C5" s="10"/>
      <c r="D5" s="11"/>
      <c r="E5" s="10"/>
      <c r="F5" s="10"/>
      <c r="G5" s="12" t="s">
        <v>11</v>
      </c>
      <c r="H5" s="12" t="s">
        <v>12</v>
      </c>
      <c r="I5" s="12" t="s">
        <v>13</v>
      </c>
      <c r="J5" s="12" t="s">
        <v>14</v>
      </c>
      <c r="K5" s="13"/>
    </row>
    <row r="6" spans="1:11" x14ac:dyDescent="0.25">
      <c r="A6" s="14"/>
      <c r="B6" s="15" t="s">
        <v>15</v>
      </c>
      <c r="C6" s="16"/>
      <c r="D6" s="17"/>
      <c r="E6" s="17"/>
      <c r="F6" s="16"/>
      <c r="G6" s="18"/>
      <c r="H6" s="19"/>
      <c r="I6" s="19"/>
      <c r="J6" s="19"/>
      <c r="K6" s="20"/>
    </row>
    <row r="7" spans="1:11" ht="31.2" customHeight="1" x14ac:dyDescent="0.3">
      <c r="A7" s="21">
        <v>1</v>
      </c>
      <c r="B7" s="22" t="s">
        <v>16</v>
      </c>
      <c r="C7" s="23" t="s">
        <v>17</v>
      </c>
      <c r="D7" s="24">
        <v>1</v>
      </c>
      <c r="E7" s="25" t="s">
        <v>18</v>
      </c>
      <c r="F7" s="26">
        <v>2900000</v>
      </c>
      <c r="G7" s="27">
        <f t="shared" ref="G7:G12" si="0">+F7</f>
        <v>2900000</v>
      </c>
      <c r="H7" s="28">
        <v>0</v>
      </c>
      <c r="I7" s="28">
        <v>0</v>
      </c>
      <c r="J7" s="28">
        <v>0</v>
      </c>
      <c r="K7" s="29">
        <f t="shared" ref="K7:K50" si="1">SUM(G7:J7)</f>
        <v>2900000</v>
      </c>
    </row>
    <row r="8" spans="1:11" ht="19.2" customHeight="1" x14ac:dyDescent="0.3">
      <c r="A8" s="21">
        <v>2</v>
      </c>
      <c r="B8" s="22" t="s">
        <v>19</v>
      </c>
      <c r="C8" s="31" t="s">
        <v>17</v>
      </c>
      <c r="D8" s="32">
        <v>1</v>
      </c>
      <c r="E8" s="32" t="s">
        <v>18</v>
      </c>
      <c r="F8" s="26">
        <v>650000</v>
      </c>
      <c r="G8" s="27">
        <f t="shared" si="0"/>
        <v>650000</v>
      </c>
      <c r="H8" s="28">
        <v>0</v>
      </c>
      <c r="I8" s="28">
        <v>0</v>
      </c>
      <c r="J8" s="28">
        <v>0</v>
      </c>
      <c r="K8" s="29">
        <f t="shared" si="1"/>
        <v>650000</v>
      </c>
    </row>
    <row r="9" spans="1:11" ht="32.4" customHeight="1" x14ac:dyDescent="0.25">
      <c r="A9" s="21">
        <v>3</v>
      </c>
      <c r="B9" s="33" t="s">
        <v>20</v>
      </c>
      <c r="C9" s="23" t="s">
        <v>17</v>
      </c>
      <c r="D9" s="32">
        <v>1</v>
      </c>
      <c r="E9" s="32" t="s">
        <v>18</v>
      </c>
      <c r="F9" s="26">
        <v>630000</v>
      </c>
      <c r="G9" s="27">
        <f t="shared" si="0"/>
        <v>630000</v>
      </c>
      <c r="H9" s="28">
        <v>0</v>
      </c>
      <c r="I9" s="28">
        <v>0</v>
      </c>
      <c r="J9" s="28">
        <v>0</v>
      </c>
      <c r="K9" s="29">
        <f t="shared" si="1"/>
        <v>630000</v>
      </c>
    </row>
    <row r="10" spans="1:11" ht="18.600000000000001" customHeight="1" x14ac:dyDescent="0.3">
      <c r="A10" s="21">
        <v>4</v>
      </c>
      <c r="B10" s="22" t="s">
        <v>21</v>
      </c>
      <c r="C10" s="23" t="s">
        <v>17</v>
      </c>
      <c r="D10" s="32">
        <v>1</v>
      </c>
      <c r="E10" s="32" t="s">
        <v>18</v>
      </c>
      <c r="F10" s="26">
        <v>2030000</v>
      </c>
      <c r="G10" s="27">
        <f t="shared" si="0"/>
        <v>2030000</v>
      </c>
      <c r="H10" s="28">
        <v>0</v>
      </c>
      <c r="I10" s="28">
        <v>0</v>
      </c>
      <c r="J10" s="28">
        <v>0</v>
      </c>
      <c r="K10" s="29">
        <f t="shared" si="1"/>
        <v>2030000</v>
      </c>
    </row>
    <row r="11" spans="1:11" ht="31.8" customHeight="1" x14ac:dyDescent="0.3">
      <c r="A11" s="21">
        <v>5</v>
      </c>
      <c r="B11" s="22" t="s">
        <v>22</v>
      </c>
      <c r="C11" s="23" t="s">
        <v>17</v>
      </c>
      <c r="D11" s="32">
        <v>1</v>
      </c>
      <c r="E11" s="32" t="s">
        <v>18</v>
      </c>
      <c r="F11" s="26">
        <v>647000</v>
      </c>
      <c r="G11" s="27">
        <f t="shared" si="0"/>
        <v>647000</v>
      </c>
      <c r="H11" s="28">
        <v>0</v>
      </c>
      <c r="I11" s="28">
        <v>0</v>
      </c>
      <c r="J11" s="28">
        <v>0</v>
      </c>
      <c r="K11" s="29">
        <f t="shared" si="1"/>
        <v>647000</v>
      </c>
    </row>
    <row r="12" spans="1:11" ht="18.600000000000001" customHeight="1" x14ac:dyDescent="0.3">
      <c r="A12" s="21">
        <v>6</v>
      </c>
      <c r="B12" s="34" t="s">
        <v>23</v>
      </c>
      <c r="C12" s="23" t="s">
        <v>17</v>
      </c>
      <c r="D12" s="32">
        <v>1</v>
      </c>
      <c r="E12" s="32" t="s">
        <v>18</v>
      </c>
      <c r="F12" s="26">
        <v>20174</v>
      </c>
      <c r="G12" s="27">
        <f t="shared" si="0"/>
        <v>20174</v>
      </c>
      <c r="H12" s="28">
        <v>0</v>
      </c>
      <c r="I12" s="28">
        <v>0</v>
      </c>
      <c r="J12" s="28">
        <v>0</v>
      </c>
      <c r="K12" s="29">
        <f t="shared" si="1"/>
        <v>20174</v>
      </c>
    </row>
    <row r="13" spans="1:11" ht="18" customHeight="1" thickBot="1" x14ac:dyDescent="0.3">
      <c r="A13" s="35"/>
      <c r="B13" s="36" t="s">
        <v>24</v>
      </c>
      <c r="C13" s="37"/>
      <c r="D13" s="38"/>
      <c r="E13" s="38"/>
      <c r="F13" s="39"/>
      <c r="G13" s="40">
        <f>SUM(G7:G12)</f>
        <v>6877174</v>
      </c>
      <c r="H13" s="40">
        <f>SUM(H7:H12)</f>
        <v>0</v>
      </c>
      <c r="I13" s="40">
        <f>SUM(I7:I12)</f>
        <v>0</v>
      </c>
      <c r="J13" s="40">
        <f>SUM(J7:J12)</f>
        <v>0</v>
      </c>
      <c r="K13" s="40">
        <f>SUM(K7:K12)</f>
        <v>6877174</v>
      </c>
    </row>
    <row r="14" spans="1:11" ht="18.600000000000001" thickTop="1" x14ac:dyDescent="0.25">
      <c r="A14" s="14"/>
      <c r="B14" s="41" t="s">
        <v>25</v>
      </c>
      <c r="C14" s="42"/>
      <c r="D14" s="43"/>
      <c r="E14" s="43"/>
      <c r="F14" s="42"/>
      <c r="G14" s="44"/>
      <c r="H14" s="28"/>
      <c r="I14" s="45"/>
      <c r="J14" s="45"/>
      <c r="K14" s="46"/>
    </row>
    <row r="15" spans="1:11" x14ac:dyDescent="0.3">
      <c r="A15" s="21">
        <v>7</v>
      </c>
      <c r="B15" s="47" t="s">
        <v>26</v>
      </c>
      <c r="C15" s="48" t="s">
        <v>27</v>
      </c>
      <c r="D15" s="49">
        <v>1</v>
      </c>
      <c r="E15" s="49" t="s">
        <v>28</v>
      </c>
      <c r="F15" s="50">
        <v>24000</v>
      </c>
      <c r="G15" s="51">
        <v>0</v>
      </c>
      <c r="H15" s="52">
        <v>0</v>
      </c>
      <c r="I15" s="52">
        <f>+D15*F15</f>
        <v>24000</v>
      </c>
      <c r="J15" s="53">
        <v>0</v>
      </c>
      <c r="K15" s="29">
        <f t="shared" si="1"/>
        <v>24000</v>
      </c>
    </row>
    <row r="16" spans="1:11" ht="17.399999999999999" customHeight="1" x14ac:dyDescent="0.3">
      <c r="A16" s="21">
        <v>8</v>
      </c>
      <c r="B16" s="54" t="s">
        <v>30</v>
      </c>
      <c r="C16" s="48" t="s">
        <v>31</v>
      </c>
      <c r="D16" s="49">
        <v>1</v>
      </c>
      <c r="E16" s="49" t="s">
        <v>28</v>
      </c>
      <c r="F16" s="50">
        <v>24000</v>
      </c>
      <c r="G16" s="51">
        <v>0</v>
      </c>
      <c r="H16" s="55">
        <v>0</v>
      </c>
      <c r="I16" s="52">
        <f>+D16*F16</f>
        <v>24000</v>
      </c>
      <c r="J16" s="56">
        <v>0</v>
      </c>
      <c r="K16" s="29">
        <f>SUM(G16:J16)</f>
        <v>24000</v>
      </c>
    </row>
    <row r="17" spans="1:11" ht="17.399999999999999" customHeight="1" x14ac:dyDescent="0.3">
      <c r="A17" s="21">
        <v>9</v>
      </c>
      <c r="B17" s="58" t="s">
        <v>32</v>
      </c>
      <c r="C17" s="48" t="s">
        <v>27</v>
      </c>
      <c r="D17" s="49">
        <v>1</v>
      </c>
      <c r="E17" s="49" t="s">
        <v>33</v>
      </c>
      <c r="F17" s="50">
        <v>2500</v>
      </c>
      <c r="G17" s="51">
        <v>0</v>
      </c>
      <c r="H17" s="53">
        <v>0</v>
      </c>
      <c r="I17" s="52">
        <f t="shared" ref="I17:I37" si="2">+D17*F17</f>
        <v>2500</v>
      </c>
      <c r="J17" s="59">
        <v>0</v>
      </c>
      <c r="K17" s="29">
        <f t="shared" si="1"/>
        <v>2500</v>
      </c>
    </row>
    <row r="18" spans="1:11" ht="17.399999999999999" customHeight="1" x14ac:dyDescent="0.3">
      <c r="A18" s="21">
        <v>10</v>
      </c>
      <c r="B18" s="58" t="s">
        <v>34</v>
      </c>
      <c r="C18" s="48" t="s">
        <v>27</v>
      </c>
      <c r="D18" s="49">
        <v>1</v>
      </c>
      <c r="E18" s="49" t="s">
        <v>35</v>
      </c>
      <c r="F18" s="50">
        <v>2500</v>
      </c>
      <c r="G18" s="51">
        <v>0</v>
      </c>
      <c r="H18" s="55">
        <v>0</v>
      </c>
      <c r="I18" s="52">
        <f t="shared" si="2"/>
        <v>2500</v>
      </c>
      <c r="J18" s="56">
        <v>0</v>
      </c>
      <c r="K18" s="29">
        <f t="shared" si="1"/>
        <v>2500</v>
      </c>
    </row>
    <row r="19" spans="1:11" ht="17.399999999999999" customHeight="1" x14ac:dyDescent="0.3">
      <c r="A19" s="21">
        <v>11</v>
      </c>
      <c r="B19" s="58" t="s">
        <v>36</v>
      </c>
      <c r="C19" s="48" t="s">
        <v>37</v>
      </c>
      <c r="D19" s="49">
        <v>1</v>
      </c>
      <c r="E19" s="49" t="s">
        <v>28</v>
      </c>
      <c r="F19" s="50">
        <v>23000</v>
      </c>
      <c r="G19" s="51">
        <v>23000</v>
      </c>
      <c r="H19" s="55">
        <v>0</v>
      </c>
      <c r="I19" s="52">
        <v>0</v>
      </c>
      <c r="J19" s="56">
        <v>0</v>
      </c>
      <c r="K19" s="29">
        <f t="shared" si="1"/>
        <v>23000</v>
      </c>
    </row>
    <row r="20" spans="1:11" ht="17.399999999999999" customHeight="1" x14ac:dyDescent="0.3">
      <c r="A20" s="21">
        <v>12</v>
      </c>
      <c r="B20" s="58" t="s">
        <v>38</v>
      </c>
      <c r="C20" s="48" t="s">
        <v>37</v>
      </c>
      <c r="D20" s="49">
        <v>1</v>
      </c>
      <c r="E20" s="49" t="s">
        <v>33</v>
      </c>
      <c r="F20" s="50">
        <v>6950</v>
      </c>
      <c r="G20" s="51">
        <v>6950</v>
      </c>
      <c r="H20" s="55">
        <v>0</v>
      </c>
      <c r="I20" s="52">
        <v>0</v>
      </c>
      <c r="J20" s="56">
        <v>0</v>
      </c>
      <c r="K20" s="29">
        <f t="shared" si="1"/>
        <v>6950</v>
      </c>
    </row>
    <row r="21" spans="1:11" ht="17.399999999999999" customHeight="1" x14ac:dyDescent="0.3">
      <c r="A21" s="21">
        <v>13</v>
      </c>
      <c r="B21" s="58" t="s">
        <v>39</v>
      </c>
      <c r="C21" s="48" t="s">
        <v>31</v>
      </c>
      <c r="D21" s="49">
        <v>1</v>
      </c>
      <c r="E21" s="49" t="s">
        <v>28</v>
      </c>
      <c r="F21" s="50">
        <v>1500</v>
      </c>
      <c r="G21" s="51">
        <v>1500</v>
      </c>
      <c r="H21" s="55">
        <v>0</v>
      </c>
      <c r="I21" s="55">
        <v>0</v>
      </c>
      <c r="J21" s="55">
        <v>0</v>
      </c>
      <c r="K21" s="29">
        <f t="shared" si="1"/>
        <v>1500</v>
      </c>
    </row>
    <row r="22" spans="1:11" ht="17.399999999999999" customHeight="1" x14ac:dyDescent="0.3">
      <c r="A22" s="21">
        <v>14</v>
      </c>
      <c r="B22" s="58" t="s">
        <v>40</v>
      </c>
      <c r="C22" s="48" t="s">
        <v>31</v>
      </c>
      <c r="D22" s="49">
        <v>1</v>
      </c>
      <c r="E22" s="49" t="s">
        <v>28</v>
      </c>
      <c r="F22" s="50">
        <v>1500</v>
      </c>
      <c r="G22" s="51">
        <v>1500</v>
      </c>
      <c r="H22" s="55">
        <v>0</v>
      </c>
      <c r="I22" s="55">
        <v>0</v>
      </c>
      <c r="J22" s="55">
        <v>0</v>
      </c>
      <c r="K22" s="29">
        <f t="shared" si="1"/>
        <v>1500</v>
      </c>
    </row>
    <row r="23" spans="1:11" ht="17.399999999999999" customHeight="1" x14ac:dyDescent="0.3">
      <c r="A23" s="21">
        <v>15</v>
      </c>
      <c r="B23" s="58" t="s">
        <v>41</v>
      </c>
      <c r="C23" s="49" t="s">
        <v>42</v>
      </c>
      <c r="D23" s="49">
        <v>6</v>
      </c>
      <c r="E23" s="49" t="s">
        <v>43</v>
      </c>
      <c r="F23" s="60">
        <v>4500</v>
      </c>
      <c r="G23" s="51">
        <f>+F23*D23</f>
        <v>27000</v>
      </c>
      <c r="H23" s="55">
        <v>0</v>
      </c>
      <c r="I23" s="55">
        <v>0</v>
      </c>
      <c r="J23" s="55">
        <v>0</v>
      </c>
      <c r="K23" s="29">
        <f>SUM(G23:J23)</f>
        <v>27000</v>
      </c>
    </row>
    <row r="24" spans="1:11" ht="17.399999999999999" customHeight="1" x14ac:dyDescent="0.3">
      <c r="A24" s="21">
        <v>16</v>
      </c>
      <c r="B24" s="58" t="s">
        <v>44</v>
      </c>
      <c r="C24" s="49" t="s">
        <v>45</v>
      </c>
      <c r="D24" s="49">
        <v>1</v>
      </c>
      <c r="E24" s="49" t="s">
        <v>43</v>
      </c>
      <c r="F24" s="60">
        <v>7000</v>
      </c>
      <c r="G24" s="51">
        <f>+F24*D24</f>
        <v>7000</v>
      </c>
      <c r="H24" s="55">
        <v>0</v>
      </c>
      <c r="I24" s="55">
        <v>0</v>
      </c>
      <c r="J24" s="55">
        <v>0</v>
      </c>
      <c r="K24" s="29">
        <f>SUM(G24:J24)</f>
        <v>7000</v>
      </c>
    </row>
    <row r="25" spans="1:11" ht="17.399999999999999" customHeight="1" x14ac:dyDescent="0.3">
      <c r="A25" s="21">
        <v>17</v>
      </c>
      <c r="B25" s="58" t="s">
        <v>46</v>
      </c>
      <c r="C25" s="48" t="s">
        <v>47</v>
      </c>
      <c r="D25" s="49">
        <v>3</v>
      </c>
      <c r="E25" s="49" t="s">
        <v>35</v>
      </c>
      <c r="F25" s="60">
        <v>525</v>
      </c>
      <c r="G25" s="51">
        <f>+F25*D25</f>
        <v>1575</v>
      </c>
      <c r="H25" s="55">
        <v>0</v>
      </c>
      <c r="I25" s="55">
        <v>0</v>
      </c>
      <c r="J25" s="55">
        <v>0</v>
      </c>
      <c r="K25" s="29">
        <f>SUM(G25:J25)</f>
        <v>1575</v>
      </c>
    </row>
    <row r="26" spans="1:11" x14ac:dyDescent="0.3">
      <c r="A26" s="21">
        <v>18</v>
      </c>
      <c r="B26" s="61" t="s">
        <v>48</v>
      </c>
      <c r="C26" s="48" t="s">
        <v>27</v>
      </c>
      <c r="D26" s="49">
        <v>2</v>
      </c>
      <c r="E26" s="49" t="s">
        <v>35</v>
      </c>
      <c r="F26" s="50">
        <v>5000</v>
      </c>
      <c r="G26" s="51">
        <v>0</v>
      </c>
      <c r="H26" s="52">
        <v>0</v>
      </c>
      <c r="I26" s="52">
        <f>+D26*F26</f>
        <v>10000</v>
      </c>
      <c r="J26" s="53">
        <v>0</v>
      </c>
      <c r="K26" s="29">
        <f t="shared" ref="K26" si="3">SUM(G26:J26)</f>
        <v>10000</v>
      </c>
    </row>
    <row r="27" spans="1:11" ht="17.399999999999999" customHeight="1" x14ac:dyDescent="0.3">
      <c r="A27" s="21">
        <v>19</v>
      </c>
      <c r="B27" s="61" t="s">
        <v>48</v>
      </c>
      <c r="C27" s="48" t="s">
        <v>31</v>
      </c>
      <c r="D27" s="49">
        <v>1</v>
      </c>
      <c r="E27" s="49" t="s">
        <v>35</v>
      </c>
      <c r="F27" s="50">
        <v>5000</v>
      </c>
      <c r="G27" s="51">
        <v>0</v>
      </c>
      <c r="H27" s="55">
        <v>0</v>
      </c>
      <c r="I27" s="52">
        <f>+D27*F27</f>
        <v>5000</v>
      </c>
      <c r="J27" s="56">
        <v>0</v>
      </c>
      <c r="K27" s="29">
        <f>SUM(G27:J27)</f>
        <v>5000</v>
      </c>
    </row>
    <row r="28" spans="1:11" ht="17.399999999999999" customHeight="1" x14ac:dyDescent="0.3">
      <c r="A28" s="21">
        <v>20</v>
      </c>
      <c r="B28" s="61" t="s">
        <v>48</v>
      </c>
      <c r="C28" s="49" t="s">
        <v>49</v>
      </c>
      <c r="D28" s="49">
        <v>1</v>
      </c>
      <c r="E28" s="49" t="s">
        <v>35</v>
      </c>
      <c r="F28" s="50">
        <v>5000</v>
      </c>
      <c r="G28" s="51">
        <f>+D28*F28</f>
        <v>5000</v>
      </c>
      <c r="H28" s="55">
        <v>0</v>
      </c>
      <c r="I28" s="55">
        <v>0</v>
      </c>
      <c r="J28" s="55">
        <v>0</v>
      </c>
      <c r="K28" s="29">
        <f t="shared" si="1"/>
        <v>5000</v>
      </c>
    </row>
    <row r="29" spans="1:11" ht="17.399999999999999" customHeight="1" x14ac:dyDescent="0.3">
      <c r="A29" s="21">
        <v>21</v>
      </c>
      <c r="B29" s="61" t="s">
        <v>48</v>
      </c>
      <c r="C29" s="49" t="s">
        <v>42</v>
      </c>
      <c r="D29" s="49">
        <v>1</v>
      </c>
      <c r="E29" s="49" t="s">
        <v>35</v>
      </c>
      <c r="F29" s="60">
        <v>5000</v>
      </c>
      <c r="G29" s="51">
        <f t="shared" ref="G29:G33" si="4">+D29*F29</f>
        <v>5000</v>
      </c>
      <c r="H29" s="55">
        <v>0</v>
      </c>
      <c r="I29" s="55">
        <v>0</v>
      </c>
      <c r="J29" s="55">
        <v>0</v>
      </c>
      <c r="K29" s="29">
        <f t="shared" ref="K29:K37" si="5">SUM(G29:J29)</f>
        <v>5000</v>
      </c>
    </row>
    <row r="30" spans="1:11" ht="17.399999999999999" customHeight="1" x14ac:dyDescent="0.3">
      <c r="A30" s="21">
        <v>22</v>
      </c>
      <c r="B30" s="61" t="s">
        <v>48</v>
      </c>
      <c r="C30" s="48" t="s">
        <v>47</v>
      </c>
      <c r="D30" s="49">
        <v>3</v>
      </c>
      <c r="E30" s="49" t="s">
        <v>35</v>
      </c>
      <c r="F30" s="60">
        <v>5000</v>
      </c>
      <c r="G30" s="51">
        <f t="shared" si="4"/>
        <v>15000</v>
      </c>
      <c r="H30" s="55">
        <v>0</v>
      </c>
      <c r="I30" s="55">
        <v>0</v>
      </c>
      <c r="J30" s="55">
        <v>0</v>
      </c>
      <c r="K30" s="29">
        <f t="shared" si="5"/>
        <v>15000</v>
      </c>
    </row>
    <row r="31" spans="1:11" ht="17.399999999999999" customHeight="1" x14ac:dyDescent="0.3">
      <c r="A31" s="21">
        <v>23</v>
      </c>
      <c r="B31" s="61" t="s">
        <v>48</v>
      </c>
      <c r="C31" s="48" t="s">
        <v>50</v>
      </c>
      <c r="D31" s="49">
        <v>2</v>
      </c>
      <c r="E31" s="49" t="s">
        <v>35</v>
      </c>
      <c r="F31" s="60">
        <v>5000</v>
      </c>
      <c r="G31" s="51">
        <f t="shared" si="4"/>
        <v>10000</v>
      </c>
      <c r="H31" s="55">
        <v>0</v>
      </c>
      <c r="I31" s="55">
        <v>0</v>
      </c>
      <c r="J31" s="55">
        <v>0</v>
      </c>
      <c r="K31" s="29">
        <f t="shared" si="5"/>
        <v>10000</v>
      </c>
    </row>
    <row r="32" spans="1:11" ht="17.399999999999999" customHeight="1" x14ac:dyDescent="0.3">
      <c r="A32" s="21">
        <v>24</v>
      </c>
      <c r="B32" s="61" t="s">
        <v>51</v>
      </c>
      <c r="C32" s="49" t="s">
        <v>42</v>
      </c>
      <c r="D32" s="49">
        <v>1</v>
      </c>
      <c r="E32" s="49" t="s">
        <v>35</v>
      </c>
      <c r="F32" s="60">
        <v>2500</v>
      </c>
      <c r="G32" s="51">
        <f t="shared" si="4"/>
        <v>2500</v>
      </c>
      <c r="H32" s="55">
        <v>0</v>
      </c>
      <c r="I32" s="55">
        <v>0</v>
      </c>
      <c r="J32" s="55">
        <v>0</v>
      </c>
      <c r="K32" s="29">
        <f t="shared" si="5"/>
        <v>2500</v>
      </c>
    </row>
    <row r="33" spans="1:11" ht="17.399999999999999" customHeight="1" x14ac:dyDescent="0.3">
      <c r="A33" s="21">
        <v>25</v>
      </c>
      <c r="B33" s="61" t="s">
        <v>51</v>
      </c>
      <c r="C33" s="48" t="s">
        <v>31</v>
      </c>
      <c r="D33" s="49">
        <v>3</v>
      </c>
      <c r="E33" s="49" t="s">
        <v>35</v>
      </c>
      <c r="F33" s="50">
        <v>2500</v>
      </c>
      <c r="G33" s="51">
        <f t="shared" si="4"/>
        <v>7500</v>
      </c>
      <c r="H33" s="55">
        <v>0</v>
      </c>
      <c r="I33" s="52">
        <v>0</v>
      </c>
      <c r="J33" s="56">
        <v>0</v>
      </c>
      <c r="K33" s="29">
        <f t="shared" si="5"/>
        <v>7500</v>
      </c>
    </row>
    <row r="34" spans="1:11" ht="17.399999999999999" customHeight="1" x14ac:dyDescent="0.3">
      <c r="A34" s="21">
        <v>26</v>
      </c>
      <c r="B34" s="61" t="s">
        <v>51</v>
      </c>
      <c r="C34" s="48" t="s">
        <v>47</v>
      </c>
      <c r="D34" s="49">
        <v>3</v>
      </c>
      <c r="E34" s="49" t="s">
        <v>35</v>
      </c>
      <c r="F34" s="50">
        <v>2500</v>
      </c>
      <c r="G34" s="51">
        <f>+F34*D34</f>
        <v>7500</v>
      </c>
      <c r="H34" s="55">
        <v>0</v>
      </c>
      <c r="I34" s="55">
        <v>0</v>
      </c>
      <c r="J34" s="55">
        <v>0</v>
      </c>
      <c r="K34" s="29">
        <f t="shared" si="5"/>
        <v>7500</v>
      </c>
    </row>
    <row r="35" spans="1:11" ht="17.399999999999999" customHeight="1" x14ac:dyDescent="0.3">
      <c r="A35" s="21">
        <v>27</v>
      </c>
      <c r="B35" s="61" t="s">
        <v>51</v>
      </c>
      <c r="C35" s="49" t="s">
        <v>49</v>
      </c>
      <c r="D35" s="49">
        <v>1</v>
      </c>
      <c r="E35" s="49" t="s">
        <v>35</v>
      </c>
      <c r="F35" s="50">
        <v>2500</v>
      </c>
      <c r="G35" s="51">
        <f>+F35*D35</f>
        <v>2500</v>
      </c>
      <c r="H35" s="55"/>
      <c r="I35" s="55"/>
      <c r="J35" s="62"/>
      <c r="K35" s="29">
        <f t="shared" si="5"/>
        <v>2500</v>
      </c>
    </row>
    <row r="36" spans="1:11" ht="17.399999999999999" customHeight="1" x14ac:dyDescent="0.3">
      <c r="A36" s="21">
        <v>28</v>
      </c>
      <c r="B36" s="61" t="s">
        <v>51</v>
      </c>
      <c r="C36" s="49" t="s">
        <v>52</v>
      </c>
      <c r="D36" s="49">
        <v>1</v>
      </c>
      <c r="E36" s="49" t="s">
        <v>35</v>
      </c>
      <c r="F36" s="50">
        <v>2500</v>
      </c>
      <c r="G36" s="51">
        <f>+F36*D36</f>
        <v>2500</v>
      </c>
      <c r="H36" s="55">
        <v>0</v>
      </c>
      <c r="I36" s="55">
        <v>0</v>
      </c>
      <c r="J36" s="55">
        <v>0</v>
      </c>
      <c r="K36" s="29">
        <f>SUM(G36:J36)</f>
        <v>2500</v>
      </c>
    </row>
    <row r="37" spans="1:11" ht="30" customHeight="1" x14ac:dyDescent="0.3">
      <c r="A37" s="21">
        <v>29</v>
      </c>
      <c r="B37" s="22" t="s">
        <v>53</v>
      </c>
      <c r="C37" s="63" t="s">
        <v>54</v>
      </c>
      <c r="D37" s="63">
        <v>1</v>
      </c>
      <c r="E37" s="63" t="s">
        <v>55</v>
      </c>
      <c r="F37" s="64">
        <v>5000</v>
      </c>
      <c r="G37" s="51">
        <v>0</v>
      </c>
      <c r="H37" s="55">
        <v>0</v>
      </c>
      <c r="I37" s="52">
        <f t="shared" si="2"/>
        <v>5000</v>
      </c>
      <c r="J37" s="56">
        <v>0</v>
      </c>
      <c r="K37" s="29">
        <f t="shared" si="5"/>
        <v>5000</v>
      </c>
    </row>
    <row r="38" spans="1:11" ht="17.399999999999999" customHeight="1" x14ac:dyDescent="0.3">
      <c r="A38" s="21">
        <v>30</v>
      </c>
      <c r="B38" s="61" t="s">
        <v>56</v>
      </c>
      <c r="C38" s="49" t="s">
        <v>17</v>
      </c>
      <c r="D38" s="49">
        <v>5</v>
      </c>
      <c r="E38" s="49" t="s">
        <v>28</v>
      </c>
      <c r="F38" s="60">
        <v>1500</v>
      </c>
      <c r="G38" s="51">
        <f>+F38*D38</f>
        <v>7500</v>
      </c>
      <c r="H38" s="55">
        <v>0</v>
      </c>
      <c r="I38" s="55">
        <v>0</v>
      </c>
      <c r="J38" s="55">
        <v>0</v>
      </c>
      <c r="K38" s="29">
        <f>SUM(G38:J38)</f>
        <v>7500</v>
      </c>
    </row>
    <row r="39" spans="1:11" ht="17.399999999999999" customHeight="1" x14ac:dyDescent="0.3">
      <c r="A39" s="21">
        <v>31</v>
      </c>
      <c r="B39" s="58" t="s">
        <v>57</v>
      </c>
      <c r="C39" s="49" t="s">
        <v>58</v>
      </c>
      <c r="D39" s="49">
        <v>1</v>
      </c>
      <c r="E39" s="49" t="s">
        <v>28</v>
      </c>
      <c r="F39" s="50">
        <v>1500</v>
      </c>
      <c r="G39" s="51">
        <f>+F39*D39</f>
        <v>1500</v>
      </c>
      <c r="H39" s="55">
        <v>0</v>
      </c>
      <c r="I39" s="55">
        <v>0</v>
      </c>
      <c r="J39" s="55">
        <v>0</v>
      </c>
      <c r="K39" s="29">
        <f t="shared" si="1"/>
        <v>1500</v>
      </c>
    </row>
    <row r="40" spans="1:11" ht="17.399999999999999" customHeight="1" x14ac:dyDescent="0.3">
      <c r="A40" s="21">
        <v>32</v>
      </c>
      <c r="B40" s="58" t="s">
        <v>59</v>
      </c>
      <c r="C40" s="49" t="s">
        <v>58</v>
      </c>
      <c r="D40" s="49">
        <v>1</v>
      </c>
      <c r="E40" s="49" t="s">
        <v>28</v>
      </c>
      <c r="F40" s="50">
        <v>1800</v>
      </c>
      <c r="G40" s="51">
        <f t="shared" ref="G40:G47" si="6">+F40*D40</f>
        <v>1800</v>
      </c>
      <c r="H40" s="55">
        <v>0</v>
      </c>
      <c r="I40" s="55">
        <v>0</v>
      </c>
      <c r="J40" s="55">
        <v>0</v>
      </c>
      <c r="K40" s="29">
        <f t="shared" si="1"/>
        <v>1800</v>
      </c>
    </row>
    <row r="41" spans="1:11" ht="17.399999999999999" customHeight="1" x14ac:dyDescent="0.3">
      <c r="A41" s="21">
        <v>33</v>
      </c>
      <c r="B41" s="58" t="s">
        <v>59</v>
      </c>
      <c r="C41" s="49" t="s">
        <v>60</v>
      </c>
      <c r="D41" s="49">
        <v>2</v>
      </c>
      <c r="E41" s="49" t="s">
        <v>28</v>
      </c>
      <c r="F41" s="50">
        <v>1800</v>
      </c>
      <c r="G41" s="51">
        <f t="shared" si="6"/>
        <v>3600</v>
      </c>
      <c r="H41" s="55">
        <v>0</v>
      </c>
      <c r="I41" s="55">
        <v>0</v>
      </c>
      <c r="J41" s="55">
        <v>0</v>
      </c>
      <c r="K41" s="29">
        <f t="shared" ref="K41" si="7">SUM(G41:J41)</f>
        <v>3600</v>
      </c>
    </row>
    <row r="42" spans="1:11" ht="17.399999999999999" customHeight="1" x14ac:dyDescent="0.3">
      <c r="A42" s="21">
        <v>34</v>
      </c>
      <c r="B42" s="58" t="s">
        <v>59</v>
      </c>
      <c r="C42" s="49" t="s">
        <v>37</v>
      </c>
      <c r="D42" s="49">
        <v>1</v>
      </c>
      <c r="E42" s="49" t="s">
        <v>28</v>
      </c>
      <c r="F42" s="50">
        <v>2500</v>
      </c>
      <c r="G42" s="51">
        <f t="shared" si="6"/>
        <v>2500</v>
      </c>
      <c r="H42" s="55">
        <v>0</v>
      </c>
      <c r="I42" s="55">
        <v>0</v>
      </c>
      <c r="J42" s="55">
        <v>0</v>
      </c>
      <c r="K42" s="29">
        <f t="shared" ref="K42" si="8">SUM(G42:J42)</f>
        <v>2500</v>
      </c>
    </row>
    <row r="43" spans="1:11" ht="26.4" customHeight="1" x14ac:dyDescent="0.25">
      <c r="A43" s="21">
        <v>35</v>
      </c>
      <c r="B43" s="65" t="s">
        <v>61</v>
      </c>
      <c r="C43" s="66" t="s">
        <v>62</v>
      </c>
      <c r="D43" s="63">
        <v>2</v>
      </c>
      <c r="E43" s="63" t="s">
        <v>28</v>
      </c>
      <c r="F43" s="64">
        <v>8500</v>
      </c>
      <c r="G43" s="51">
        <v>8500</v>
      </c>
      <c r="H43" s="55">
        <v>0</v>
      </c>
      <c r="I43" s="55">
        <v>0</v>
      </c>
      <c r="J43" s="55">
        <v>0</v>
      </c>
      <c r="K43" s="29">
        <f t="shared" ref="K43" si="9">SUM(G43:J43)</f>
        <v>8500</v>
      </c>
    </row>
    <row r="44" spans="1:11" ht="17.399999999999999" customHeight="1" x14ac:dyDescent="0.3">
      <c r="A44" s="21">
        <v>36</v>
      </c>
      <c r="B44" s="58" t="s">
        <v>63</v>
      </c>
      <c r="C44" s="49" t="s">
        <v>42</v>
      </c>
      <c r="D44" s="49">
        <v>4</v>
      </c>
      <c r="E44" s="49" t="s">
        <v>28</v>
      </c>
      <c r="F44" s="60">
        <v>1500</v>
      </c>
      <c r="G44" s="51">
        <f t="shared" si="6"/>
        <v>6000</v>
      </c>
      <c r="H44" s="55">
        <v>0</v>
      </c>
      <c r="I44" s="55">
        <v>0</v>
      </c>
      <c r="J44" s="55">
        <v>0</v>
      </c>
      <c r="K44" s="29">
        <f t="shared" si="1"/>
        <v>6000</v>
      </c>
    </row>
    <row r="45" spans="1:11" ht="17.399999999999999" customHeight="1" x14ac:dyDescent="0.3">
      <c r="A45" s="21">
        <v>37</v>
      </c>
      <c r="B45" s="58" t="s">
        <v>63</v>
      </c>
      <c r="C45" s="49" t="s">
        <v>52</v>
      </c>
      <c r="D45" s="49">
        <v>2</v>
      </c>
      <c r="E45" s="49" t="s">
        <v>28</v>
      </c>
      <c r="F45" s="60">
        <v>1500</v>
      </c>
      <c r="G45" s="51">
        <f>+D45*F45</f>
        <v>3000</v>
      </c>
      <c r="H45" s="55">
        <v>0</v>
      </c>
      <c r="I45" s="55">
        <v>0</v>
      </c>
      <c r="J45" s="55">
        <v>0</v>
      </c>
      <c r="K45" s="29">
        <f t="shared" si="1"/>
        <v>3000</v>
      </c>
    </row>
    <row r="46" spans="1:11" ht="17.399999999999999" customHeight="1" x14ac:dyDescent="0.3">
      <c r="A46" s="21">
        <v>38</v>
      </c>
      <c r="B46" s="58" t="s">
        <v>63</v>
      </c>
      <c r="C46" s="49" t="s">
        <v>60</v>
      </c>
      <c r="D46" s="49">
        <v>1</v>
      </c>
      <c r="E46" s="49" t="s">
        <v>28</v>
      </c>
      <c r="F46" s="60">
        <v>1500</v>
      </c>
      <c r="G46" s="51">
        <f>+D46*F46</f>
        <v>1500</v>
      </c>
      <c r="H46" s="55">
        <v>0</v>
      </c>
      <c r="I46" s="55">
        <v>0</v>
      </c>
      <c r="J46" s="55">
        <v>0</v>
      </c>
      <c r="K46" s="29">
        <f t="shared" ref="K46" si="10">SUM(G46:J46)</f>
        <v>1500</v>
      </c>
    </row>
    <row r="47" spans="1:11" ht="17.399999999999999" customHeight="1" x14ac:dyDescent="0.3">
      <c r="A47" s="21">
        <v>39</v>
      </c>
      <c r="B47" s="58" t="s">
        <v>64</v>
      </c>
      <c r="C47" s="49" t="s">
        <v>42</v>
      </c>
      <c r="D47" s="49">
        <v>1</v>
      </c>
      <c r="E47" s="49" t="s">
        <v>65</v>
      </c>
      <c r="F47" s="60">
        <v>1500</v>
      </c>
      <c r="G47" s="51">
        <f t="shared" si="6"/>
        <v>1500</v>
      </c>
      <c r="H47" s="55">
        <v>0</v>
      </c>
      <c r="I47" s="55">
        <v>0</v>
      </c>
      <c r="J47" s="55">
        <v>0</v>
      </c>
      <c r="K47" s="29">
        <f t="shared" si="1"/>
        <v>1500</v>
      </c>
    </row>
    <row r="48" spans="1:11" ht="17.399999999999999" customHeight="1" x14ac:dyDescent="0.3">
      <c r="A48" s="21">
        <v>40</v>
      </c>
      <c r="B48" s="67" t="s">
        <v>66</v>
      </c>
      <c r="C48" s="68" t="s">
        <v>17</v>
      </c>
      <c r="D48" s="68">
        <v>1</v>
      </c>
      <c r="E48" s="68" t="s">
        <v>67</v>
      </c>
      <c r="F48" s="69">
        <v>400000</v>
      </c>
      <c r="G48" s="51">
        <v>0</v>
      </c>
      <c r="H48" s="55">
        <f>+F48*D48</f>
        <v>400000</v>
      </c>
      <c r="I48" s="55">
        <v>0</v>
      </c>
      <c r="J48" s="55">
        <v>0</v>
      </c>
      <c r="K48" s="29">
        <f t="shared" si="1"/>
        <v>400000</v>
      </c>
    </row>
    <row r="49" spans="1:11" ht="29.4" customHeight="1" x14ac:dyDescent="0.3">
      <c r="A49" s="21">
        <v>41</v>
      </c>
      <c r="B49" s="70" t="s">
        <v>68</v>
      </c>
      <c r="C49" s="63" t="s">
        <v>69</v>
      </c>
      <c r="D49" s="63">
        <v>1</v>
      </c>
      <c r="E49" s="63" t="s">
        <v>28</v>
      </c>
      <c r="F49" s="26">
        <v>21500</v>
      </c>
      <c r="G49" s="51">
        <f t="shared" ref="G49:G50" si="11">+F49*D49</f>
        <v>21500</v>
      </c>
      <c r="H49" s="55">
        <v>0</v>
      </c>
      <c r="I49" s="55">
        <v>0</v>
      </c>
      <c r="J49" s="55">
        <v>0</v>
      </c>
      <c r="K49" s="29">
        <f t="shared" si="1"/>
        <v>21500</v>
      </c>
    </row>
    <row r="50" spans="1:11" ht="30.6" customHeight="1" x14ac:dyDescent="0.3">
      <c r="A50" s="21">
        <v>42</v>
      </c>
      <c r="B50" s="71" t="s">
        <v>70</v>
      </c>
      <c r="C50" s="72" t="s">
        <v>71</v>
      </c>
      <c r="D50" s="63">
        <v>2</v>
      </c>
      <c r="E50" s="63" t="s">
        <v>28</v>
      </c>
      <c r="F50" s="26">
        <v>24900</v>
      </c>
      <c r="G50" s="51">
        <f t="shared" si="11"/>
        <v>49800</v>
      </c>
      <c r="H50" s="55">
        <v>0</v>
      </c>
      <c r="I50" s="55">
        <v>0</v>
      </c>
      <c r="J50" s="55">
        <v>0</v>
      </c>
      <c r="K50" s="29">
        <f t="shared" si="1"/>
        <v>49800</v>
      </c>
    </row>
    <row r="51" spans="1:11" ht="18" customHeight="1" thickBot="1" x14ac:dyDescent="0.3">
      <c r="A51" s="73"/>
      <c r="B51" s="74" t="s">
        <v>72</v>
      </c>
      <c r="C51" s="75"/>
      <c r="D51" s="76"/>
      <c r="E51" s="77"/>
      <c r="F51" s="78"/>
      <c r="G51" s="40">
        <f>SUM(G15:G50)</f>
        <v>234725</v>
      </c>
      <c r="H51" s="40">
        <f>SUM(H15:H50)</f>
        <v>400000</v>
      </c>
      <c r="I51" s="40">
        <f>SUM(I15:I50)</f>
        <v>73000</v>
      </c>
      <c r="J51" s="40">
        <f>SUM(J15:J50)</f>
        <v>0</v>
      </c>
      <c r="K51" s="40">
        <f>SUM(K15:K50)</f>
        <v>707725</v>
      </c>
    </row>
    <row r="52" spans="1:11" ht="15" customHeight="1" thickTop="1" x14ac:dyDescent="0.25">
      <c r="A52" s="79"/>
      <c r="B52" s="80" t="s">
        <v>73</v>
      </c>
      <c r="C52" s="81"/>
      <c r="D52" s="82"/>
      <c r="E52" s="83"/>
      <c r="F52" s="84"/>
      <c r="G52" s="85"/>
      <c r="H52" s="86"/>
      <c r="I52" s="86"/>
      <c r="J52" s="86"/>
      <c r="K52" s="86"/>
    </row>
    <row r="53" spans="1:11" ht="16.8" customHeight="1" x14ac:dyDescent="0.25">
      <c r="A53" s="21">
        <v>43</v>
      </c>
      <c r="B53" s="87" t="s">
        <v>74</v>
      </c>
      <c r="C53" s="88" t="s">
        <v>17</v>
      </c>
      <c r="D53" s="89">
        <v>12</v>
      </c>
      <c r="E53" s="89" t="s">
        <v>75</v>
      </c>
      <c r="F53" s="90">
        <v>15000</v>
      </c>
      <c r="G53" s="51">
        <f t="shared" ref="G53:G58" si="12">+F53*3</f>
        <v>45000</v>
      </c>
      <c r="H53" s="55">
        <f t="shared" ref="H53:H58" si="13">+F53*3</f>
        <v>45000</v>
      </c>
      <c r="I53" s="52">
        <f t="shared" ref="I53:I58" si="14">+F53*3</f>
        <v>45000</v>
      </c>
      <c r="J53" s="56">
        <f t="shared" ref="J53:J58" si="15">+F53*3</f>
        <v>45000</v>
      </c>
      <c r="K53" s="29">
        <f t="shared" ref="K53" si="16">SUM(G53:J53)</f>
        <v>180000</v>
      </c>
    </row>
    <row r="54" spans="1:11" ht="16.8" customHeight="1" x14ac:dyDescent="0.25">
      <c r="A54" s="21">
        <v>44</v>
      </c>
      <c r="B54" s="87" t="s">
        <v>76</v>
      </c>
      <c r="C54" s="89" t="s">
        <v>17</v>
      </c>
      <c r="D54" s="91">
        <v>12</v>
      </c>
      <c r="E54" s="89" t="s">
        <v>75</v>
      </c>
      <c r="F54" s="90">
        <v>2000</v>
      </c>
      <c r="G54" s="51">
        <f t="shared" si="12"/>
        <v>6000</v>
      </c>
      <c r="H54" s="55">
        <f t="shared" si="13"/>
        <v>6000</v>
      </c>
      <c r="I54" s="52">
        <f t="shared" si="14"/>
        <v>6000</v>
      </c>
      <c r="J54" s="27">
        <f t="shared" si="15"/>
        <v>6000</v>
      </c>
      <c r="K54" s="29">
        <f>SUM(G54:J54)</f>
        <v>24000</v>
      </c>
    </row>
    <row r="55" spans="1:11" x14ac:dyDescent="0.25">
      <c r="A55" s="21">
        <v>45</v>
      </c>
      <c r="B55" s="92" t="s">
        <v>77</v>
      </c>
      <c r="C55" s="93" t="s">
        <v>17</v>
      </c>
      <c r="D55" s="89">
        <v>12</v>
      </c>
      <c r="E55" s="89" t="s">
        <v>75</v>
      </c>
      <c r="F55" s="94">
        <v>100000</v>
      </c>
      <c r="G55" s="51">
        <f t="shared" si="12"/>
        <v>300000</v>
      </c>
      <c r="H55" s="55">
        <f t="shared" si="13"/>
        <v>300000</v>
      </c>
      <c r="I55" s="52">
        <f t="shared" si="14"/>
        <v>300000</v>
      </c>
      <c r="J55" s="27">
        <f t="shared" si="15"/>
        <v>300000</v>
      </c>
      <c r="K55" s="29">
        <f>SUM(G55:J55)</f>
        <v>1200000</v>
      </c>
    </row>
    <row r="56" spans="1:11" x14ac:dyDescent="0.25">
      <c r="A56" s="21">
        <v>46</v>
      </c>
      <c r="B56" s="87" t="s">
        <v>78</v>
      </c>
      <c r="C56" s="89" t="s">
        <v>17</v>
      </c>
      <c r="D56" s="88">
        <v>12</v>
      </c>
      <c r="E56" s="88" t="s">
        <v>75</v>
      </c>
      <c r="F56" s="90">
        <v>5000</v>
      </c>
      <c r="G56" s="51">
        <f t="shared" si="12"/>
        <v>15000</v>
      </c>
      <c r="H56" s="55">
        <f t="shared" si="13"/>
        <v>15000</v>
      </c>
      <c r="I56" s="52">
        <f t="shared" si="14"/>
        <v>15000</v>
      </c>
      <c r="J56" s="56">
        <f t="shared" si="15"/>
        <v>15000</v>
      </c>
      <c r="K56" s="29">
        <f>SUM(G56:J56)</f>
        <v>60000</v>
      </c>
    </row>
    <row r="57" spans="1:11" x14ac:dyDescent="0.25">
      <c r="A57" s="21">
        <v>47</v>
      </c>
      <c r="B57" s="87" t="s">
        <v>79</v>
      </c>
      <c r="C57" s="89" t="s">
        <v>17</v>
      </c>
      <c r="D57" s="89">
        <v>12</v>
      </c>
      <c r="E57" s="89" t="s">
        <v>75</v>
      </c>
      <c r="F57" s="90">
        <v>5000</v>
      </c>
      <c r="G57" s="51">
        <f t="shared" si="12"/>
        <v>15000</v>
      </c>
      <c r="H57" s="55">
        <f t="shared" si="13"/>
        <v>15000</v>
      </c>
      <c r="I57" s="52">
        <f t="shared" si="14"/>
        <v>15000</v>
      </c>
      <c r="J57" s="27">
        <f t="shared" si="15"/>
        <v>15000</v>
      </c>
      <c r="K57" s="29">
        <f>SUM(G57:J57)</f>
        <v>60000</v>
      </c>
    </row>
    <row r="58" spans="1:11" x14ac:dyDescent="0.25">
      <c r="A58" s="21">
        <v>48</v>
      </c>
      <c r="B58" s="92" t="s">
        <v>80</v>
      </c>
      <c r="C58" s="95" t="s">
        <v>17</v>
      </c>
      <c r="D58" s="88">
        <v>12</v>
      </c>
      <c r="E58" s="88" t="s">
        <v>75</v>
      </c>
      <c r="F58" s="94">
        <v>10000</v>
      </c>
      <c r="G58" s="51">
        <f t="shared" si="12"/>
        <v>30000</v>
      </c>
      <c r="H58" s="55">
        <f t="shared" si="13"/>
        <v>30000</v>
      </c>
      <c r="I58" s="52">
        <f t="shared" si="14"/>
        <v>30000</v>
      </c>
      <c r="J58" s="56">
        <f t="shared" si="15"/>
        <v>30000</v>
      </c>
      <c r="K58" s="29">
        <f>SUM(G58:J58)</f>
        <v>120000</v>
      </c>
    </row>
    <row r="59" spans="1:11" x14ac:dyDescent="0.3">
      <c r="A59" s="21">
        <v>49</v>
      </c>
      <c r="B59" s="58" t="s">
        <v>81</v>
      </c>
      <c r="C59" s="48" t="s">
        <v>82</v>
      </c>
      <c r="D59" s="49">
        <v>1</v>
      </c>
      <c r="E59" s="49" t="s">
        <v>83</v>
      </c>
      <c r="F59" s="50">
        <v>12000</v>
      </c>
      <c r="G59" s="51">
        <f t="shared" ref="G59:G64" si="17">+F59*D59</f>
        <v>12000</v>
      </c>
      <c r="H59" s="55">
        <v>0</v>
      </c>
      <c r="I59" s="55">
        <v>0</v>
      </c>
      <c r="J59" s="55">
        <v>0</v>
      </c>
      <c r="K59" s="29">
        <f t="shared" ref="K59:K76" si="18">SUM(G59:J59)</f>
        <v>12000</v>
      </c>
    </row>
    <row r="60" spans="1:11" x14ac:dyDescent="0.3">
      <c r="A60" s="21">
        <v>50</v>
      </c>
      <c r="B60" s="58" t="s">
        <v>84</v>
      </c>
      <c r="C60" s="48" t="s">
        <v>82</v>
      </c>
      <c r="D60" s="49">
        <v>1</v>
      </c>
      <c r="E60" s="49" t="s">
        <v>83</v>
      </c>
      <c r="F60" s="50">
        <v>88200</v>
      </c>
      <c r="G60" s="51">
        <f t="shared" si="17"/>
        <v>88200</v>
      </c>
      <c r="H60" s="55">
        <v>0</v>
      </c>
      <c r="I60" s="55">
        <v>0</v>
      </c>
      <c r="J60" s="55">
        <v>0</v>
      </c>
      <c r="K60" s="29">
        <f t="shared" si="18"/>
        <v>88200</v>
      </c>
    </row>
    <row r="61" spans="1:11" x14ac:dyDescent="0.3">
      <c r="A61" s="21">
        <v>51</v>
      </c>
      <c r="B61" s="58" t="s">
        <v>85</v>
      </c>
      <c r="C61" s="48" t="s">
        <v>82</v>
      </c>
      <c r="D61" s="49">
        <v>1</v>
      </c>
      <c r="E61" s="49" t="s">
        <v>83</v>
      </c>
      <c r="F61" s="50">
        <v>18100</v>
      </c>
      <c r="G61" s="51">
        <f t="shared" si="17"/>
        <v>18100</v>
      </c>
      <c r="H61" s="55">
        <v>0</v>
      </c>
      <c r="I61" s="55">
        <v>0</v>
      </c>
      <c r="J61" s="55">
        <v>0</v>
      </c>
      <c r="K61" s="29">
        <f t="shared" si="18"/>
        <v>18100</v>
      </c>
    </row>
    <row r="62" spans="1:11" x14ac:dyDescent="0.3">
      <c r="A62" s="21">
        <v>52</v>
      </c>
      <c r="B62" s="61" t="s">
        <v>86</v>
      </c>
      <c r="C62" s="48" t="s">
        <v>82</v>
      </c>
      <c r="D62" s="49">
        <v>1</v>
      </c>
      <c r="E62" s="49" t="s">
        <v>83</v>
      </c>
      <c r="F62" s="50">
        <v>12000</v>
      </c>
      <c r="G62" s="51">
        <f t="shared" si="17"/>
        <v>12000</v>
      </c>
      <c r="H62" s="55">
        <v>0</v>
      </c>
      <c r="I62" s="55">
        <v>0</v>
      </c>
      <c r="J62" s="55">
        <v>0</v>
      </c>
      <c r="K62" s="29">
        <f t="shared" si="18"/>
        <v>12000</v>
      </c>
    </row>
    <row r="63" spans="1:11" x14ac:dyDescent="0.3">
      <c r="A63" s="21">
        <v>53</v>
      </c>
      <c r="B63" s="58" t="s">
        <v>87</v>
      </c>
      <c r="C63" s="48" t="s">
        <v>88</v>
      </c>
      <c r="D63" s="49">
        <v>1</v>
      </c>
      <c r="E63" s="49" t="s">
        <v>89</v>
      </c>
      <c r="F63" s="50">
        <v>350</v>
      </c>
      <c r="G63" s="51">
        <f t="shared" si="17"/>
        <v>350</v>
      </c>
      <c r="H63" s="55">
        <v>0</v>
      </c>
      <c r="I63" s="55">
        <v>0</v>
      </c>
      <c r="J63" s="55">
        <v>0</v>
      </c>
      <c r="K63" s="29">
        <f t="shared" si="18"/>
        <v>350</v>
      </c>
    </row>
    <row r="64" spans="1:11" x14ac:dyDescent="0.3">
      <c r="A64" s="21">
        <v>54</v>
      </c>
      <c r="B64" s="96" t="s">
        <v>90</v>
      </c>
      <c r="C64" s="48" t="s">
        <v>91</v>
      </c>
      <c r="D64" s="97">
        <v>3</v>
      </c>
      <c r="E64" s="98" t="s">
        <v>92</v>
      </c>
      <c r="F64" s="99">
        <v>750</v>
      </c>
      <c r="G64" s="52">
        <f t="shared" si="17"/>
        <v>2250</v>
      </c>
      <c r="H64" s="55">
        <v>0</v>
      </c>
      <c r="I64" s="55">
        <v>0</v>
      </c>
      <c r="J64" s="55">
        <v>0</v>
      </c>
      <c r="K64" s="29">
        <f t="shared" si="18"/>
        <v>2250</v>
      </c>
    </row>
    <row r="65" spans="1:11" x14ac:dyDescent="0.3">
      <c r="A65" s="21">
        <v>55</v>
      </c>
      <c r="B65" s="100" t="s">
        <v>93</v>
      </c>
      <c r="C65" s="101" t="s">
        <v>45</v>
      </c>
      <c r="D65" s="98">
        <v>10</v>
      </c>
      <c r="E65" s="98" t="s">
        <v>92</v>
      </c>
      <c r="F65" s="102">
        <v>600</v>
      </c>
      <c r="G65" s="51">
        <f>+D65*F65</f>
        <v>6000</v>
      </c>
      <c r="H65" s="55">
        <v>0</v>
      </c>
      <c r="I65" s="55">
        <v>0</v>
      </c>
      <c r="J65" s="55">
        <v>0</v>
      </c>
      <c r="K65" s="29">
        <f t="shared" si="18"/>
        <v>6000</v>
      </c>
    </row>
    <row r="66" spans="1:11" x14ac:dyDescent="0.3">
      <c r="A66" s="21">
        <v>56</v>
      </c>
      <c r="B66" s="100" t="s">
        <v>94</v>
      </c>
      <c r="C66" s="101" t="s">
        <v>45</v>
      </c>
      <c r="D66" s="98">
        <v>32</v>
      </c>
      <c r="E66" s="98" t="s">
        <v>95</v>
      </c>
      <c r="F66" s="102">
        <v>550</v>
      </c>
      <c r="G66" s="51">
        <f t="shared" ref="G66:G76" si="19">+D66*F66</f>
        <v>17600</v>
      </c>
      <c r="H66" s="55">
        <v>0</v>
      </c>
      <c r="I66" s="55">
        <v>0</v>
      </c>
      <c r="J66" s="55">
        <v>0</v>
      </c>
      <c r="K66" s="29">
        <f t="shared" si="18"/>
        <v>17600</v>
      </c>
    </row>
    <row r="67" spans="1:11" x14ac:dyDescent="0.3">
      <c r="A67" s="21">
        <v>57</v>
      </c>
      <c r="B67" s="100" t="s">
        <v>96</v>
      </c>
      <c r="C67" s="101" t="s">
        <v>45</v>
      </c>
      <c r="D67" s="98">
        <v>100</v>
      </c>
      <c r="E67" s="98" t="s">
        <v>97</v>
      </c>
      <c r="F67" s="102">
        <v>38</v>
      </c>
      <c r="G67" s="51">
        <f t="shared" si="19"/>
        <v>3800</v>
      </c>
      <c r="H67" s="55">
        <v>0</v>
      </c>
      <c r="I67" s="55">
        <v>0</v>
      </c>
      <c r="J67" s="55">
        <v>0</v>
      </c>
      <c r="K67" s="29">
        <f t="shared" si="18"/>
        <v>3800</v>
      </c>
    </row>
    <row r="68" spans="1:11" x14ac:dyDescent="0.3">
      <c r="A68" s="21">
        <v>58</v>
      </c>
      <c r="B68" s="100" t="s">
        <v>98</v>
      </c>
      <c r="C68" s="101" t="s">
        <v>45</v>
      </c>
      <c r="D68" s="98">
        <v>50</v>
      </c>
      <c r="E68" s="98" t="s">
        <v>99</v>
      </c>
      <c r="F68" s="102">
        <v>80</v>
      </c>
      <c r="G68" s="51">
        <f t="shared" si="19"/>
        <v>4000</v>
      </c>
      <c r="H68" s="55">
        <v>0</v>
      </c>
      <c r="I68" s="55">
        <v>0</v>
      </c>
      <c r="J68" s="55">
        <v>0</v>
      </c>
      <c r="K68" s="29">
        <f t="shared" si="18"/>
        <v>4000</v>
      </c>
    </row>
    <row r="69" spans="1:11" x14ac:dyDescent="0.3">
      <c r="A69" s="21">
        <v>59</v>
      </c>
      <c r="B69" s="100" t="s">
        <v>100</v>
      </c>
      <c r="C69" s="101" t="s">
        <v>45</v>
      </c>
      <c r="D69" s="98">
        <v>50</v>
      </c>
      <c r="E69" s="98" t="s">
        <v>99</v>
      </c>
      <c r="F69" s="102">
        <v>80</v>
      </c>
      <c r="G69" s="51">
        <f t="shared" si="19"/>
        <v>4000</v>
      </c>
      <c r="H69" s="55">
        <v>0</v>
      </c>
      <c r="I69" s="55">
        <v>0</v>
      </c>
      <c r="J69" s="55">
        <v>0</v>
      </c>
      <c r="K69" s="29">
        <f t="shared" si="18"/>
        <v>4000</v>
      </c>
    </row>
    <row r="70" spans="1:11" ht="31.2" x14ac:dyDescent="0.3">
      <c r="A70" s="21">
        <v>60</v>
      </c>
      <c r="B70" s="100" t="s">
        <v>101</v>
      </c>
      <c r="C70" s="101" t="s">
        <v>45</v>
      </c>
      <c r="D70" s="103">
        <v>1</v>
      </c>
      <c r="E70" s="103" t="s">
        <v>102</v>
      </c>
      <c r="F70" s="104">
        <v>120</v>
      </c>
      <c r="G70" s="51">
        <f t="shared" si="19"/>
        <v>120</v>
      </c>
      <c r="H70" s="55">
        <v>0</v>
      </c>
      <c r="I70" s="55">
        <v>0</v>
      </c>
      <c r="J70" s="55">
        <v>0</v>
      </c>
      <c r="K70" s="29">
        <f t="shared" si="18"/>
        <v>120</v>
      </c>
    </row>
    <row r="71" spans="1:11" ht="19.2" customHeight="1" x14ac:dyDescent="0.3">
      <c r="A71" s="21">
        <v>61</v>
      </c>
      <c r="B71" s="100" t="s">
        <v>103</v>
      </c>
      <c r="C71" s="101" t="s">
        <v>45</v>
      </c>
      <c r="D71" s="98">
        <v>25</v>
      </c>
      <c r="E71" s="98" t="s">
        <v>92</v>
      </c>
      <c r="F71" s="102">
        <v>1000</v>
      </c>
      <c r="G71" s="51">
        <v>25000</v>
      </c>
      <c r="H71" s="55">
        <v>0</v>
      </c>
      <c r="I71" s="55">
        <v>0</v>
      </c>
      <c r="J71" s="55">
        <v>0</v>
      </c>
      <c r="K71" s="29">
        <f>SUM(G71:J71)</f>
        <v>25000</v>
      </c>
    </row>
    <row r="72" spans="1:11" x14ac:dyDescent="0.3">
      <c r="A72" s="21">
        <v>62</v>
      </c>
      <c r="B72" s="100" t="s">
        <v>104</v>
      </c>
      <c r="C72" s="101" t="s">
        <v>45</v>
      </c>
      <c r="D72" s="98">
        <v>100</v>
      </c>
      <c r="E72" s="98" t="s">
        <v>97</v>
      </c>
      <c r="F72" s="102">
        <v>20</v>
      </c>
      <c r="G72" s="51">
        <f t="shared" si="19"/>
        <v>2000</v>
      </c>
      <c r="H72" s="55">
        <v>0</v>
      </c>
      <c r="I72" s="55">
        <v>0</v>
      </c>
      <c r="J72" s="55">
        <v>0</v>
      </c>
      <c r="K72" s="29">
        <f t="shared" si="18"/>
        <v>2000</v>
      </c>
    </row>
    <row r="73" spans="1:11" x14ac:dyDescent="0.3">
      <c r="A73" s="21">
        <v>63</v>
      </c>
      <c r="B73" s="100" t="s">
        <v>105</v>
      </c>
      <c r="C73" s="101" t="s">
        <v>45</v>
      </c>
      <c r="D73" s="98">
        <v>200</v>
      </c>
      <c r="E73" s="98" t="s">
        <v>97</v>
      </c>
      <c r="F73" s="102">
        <v>214</v>
      </c>
      <c r="G73" s="51">
        <f t="shared" si="19"/>
        <v>42800</v>
      </c>
      <c r="H73" s="55">
        <v>0</v>
      </c>
      <c r="I73" s="55">
        <v>0</v>
      </c>
      <c r="J73" s="55">
        <v>0</v>
      </c>
      <c r="K73" s="29">
        <f t="shared" si="18"/>
        <v>42800</v>
      </c>
    </row>
    <row r="74" spans="1:11" x14ac:dyDescent="0.3">
      <c r="A74" s="21">
        <v>64</v>
      </c>
      <c r="B74" s="100" t="s">
        <v>106</v>
      </c>
      <c r="C74" s="101" t="s">
        <v>45</v>
      </c>
      <c r="D74" s="98">
        <v>303</v>
      </c>
      <c r="E74" s="98" t="s">
        <v>107</v>
      </c>
      <c r="F74" s="102">
        <v>50</v>
      </c>
      <c r="G74" s="51">
        <f t="shared" si="19"/>
        <v>15150</v>
      </c>
      <c r="H74" s="55">
        <v>0</v>
      </c>
      <c r="I74" s="55">
        <v>0</v>
      </c>
      <c r="J74" s="55">
        <v>0</v>
      </c>
      <c r="K74" s="29">
        <f t="shared" si="18"/>
        <v>15150</v>
      </c>
    </row>
    <row r="75" spans="1:11" x14ac:dyDescent="0.3">
      <c r="A75" s="21">
        <v>65</v>
      </c>
      <c r="B75" s="100" t="s">
        <v>108</v>
      </c>
      <c r="C75" s="101" t="s">
        <v>45</v>
      </c>
      <c r="D75" s="98">
        <v>300</v>
      </c>
      <c r="E75" s="98" t="s">
        <v>107</v>
      </c>
      <c r="F75" s="102">
        <v>15</v>
      </c>
      <c r="G75" s="51">
        <f t="shared" si="19"/>
        <v>4500</v>
      </c>
      <c r="H75" s="55">
        <v>0</v>
      </c>
      <c r="I75" s="55">
        <v>0</v>
      </c>
      <c r="J75" s="55">
        <v>0</v>
      </c>
      <c r="K75" s="29">
        <f t="shared" si="18"/>
        <v>4500</v>
      </c>
    </row>
    <row r="76" spans="1:11" x14ac:dyDescent="0.3">
      <c r="A76" s="21">
        <v>66</v>
      </c>
      <c r="B76" s="100" t="s">
        <v>109</v>
      </c>
      <c r="C76" s="101" t="s">
        <v>45</v>
      </c>
      <c r="D76" s="98">
        <v>500</v>
      </c>
      <c r="E76" s="98" t="s">
        <v>110</v>
      </c>
      <c r="F76" s="102">
        <v>20</v>
      </c>
      <c r="G76" s="51">
        <f t="shared" si="19"/>
        <v>10000</v>
      </c>
      <c r="H76" s="55">
        <v>0</v>
      </c>
      <c r="I76" s="55">
        <v>0</v>
      </c>
      <c r="J76" s="55">
        <v>0</v>
      </c>
      <c r="K76" s="29">
        <f t="shared" si="18"/>
        <v>10000</v>
      </c>
    </row>
    <row r="77" spans="1:11" ht="22.2" customHeight="1" x14ac:dyDescent="0.25">
      <c r="A77" s="73"/>
      <c r="B77" s="105" t="s">
        <v>111</v>
      </c>
      <c r="C77" s="106"/>
      <c r="D77" s="107"/>
      <c r="E77" s="107"/>
      <c r="F77" s="108"/>
      <c r="G77" s="109">
        <f>SUM(G53:G76)</f>
        <v>678870</v>
      </c>
      <c r="H77" s="109">
        <f>SUM(H53:H76)</f>
        <v>411000</v>
      </c>
      <c r="I77" s="109">
        <f>SUM(I53:I76)</f>
        <v>411000</v>
      </c>
      <c r="J77" s="109">
        <f>SUM(J53:J76)</f>
        <v>411000</v>
      </c>
      <c r="K77" s="109">
        <f>SUM(K53:K76)</f>
        <v>1911870</v>
      </c>
    </row>
    <row r="78" spans="1:11" x14ac:dyDescent="0.25">
      <c r="A78" s="110"/>
      <c r="B78" s="111" t="s">
        <v>112</v>
      </c>
      <c r="C78" s="112"/>
      <c r="D78" s="112"/>
      <c r="E78" s="112"/>
      <c r="F78" s="113"/>
      <c r="G78" s="42"/>
      <c r="H78" s="114"/>
      <c r="I78" s="42"/>
      <c r="J78" s="42"/>
      <c r="K78" s="46" t="s">
        <v>113</v>
      </c>
    </row>
    <row r="79" spans="1:11" ht="31.2" x14ac:dyDescent="0.25">
      <c r="A79" s="115">
        <v>67</v>
      </c>
      <c r="B79" s="116" t="s">
        <v>114</v>
      </c>
      <c r="C79" s="89" t="s">
        <v>17</v>
      </c>
      <c r="D79" s="89">
        <v>12</v>
      </c>
      <c r="E79" s="89" t="s">
        <v>75</v>
      </c>
      <c r="F79" s="117">
        <v>106000</v>
      </c>
      <c r="G79" s="55">
        <f>+F79*3</f>
        <v>318000</v>
      </c>
      <c r="H79" s="55">
        <f>+F79*3</f>
        <v>318000</v>
      </c>
      <c r="I79" s="55">
        <f>+F79*3</f>
        <v>318000</v>
      </c>
      <c r="J79" s="55">
        <v>318100</v>
      </c>
      <c r="K79" s="29">
        <f t="shared" ref="K79:K100" si="20">SUM(G79:J79)</f>
        <v>1272100</v>
      </c>
    </row>
    <row r="80" spans="1:11" x14ac:dyDescent="0.25">
      <c r="A80" s="115">
        <v>68</v>
      </c>
      <c r="B80" s="118" t="s">
        <v>115</v>
      </c>
      <c r="C80" s="88" t="s">
        <v>17</v>
      </c>
      <c r="D80" s="89">
        <v>12</v>
      </c>
      <c r="E80" s="89" t="s">
        <v>75</v>
      </c>
      <c r="F80" s="119">
        <v>220000</v>
      </c>
      <c r="G80" s="55">
        <f t="shared" ref="G80:G85" si="21">+F80*3</f>
        <v>660000</v>
      </c>
      <c r="H80" s="55">
        <v>660000</v>
      </c>
      <c r="I80" s="55">
        <v>660000</v>
      </c>
      <c r="J80" s="55">
        <v>660000</v>
      </c>
      <c r="K80" s="29">
        <f t="shared" si="20"/>
        <v>2640000</v>
      </c>
    </row>
    <row r="81" spans="1:11" ht="31.2" x14ac:dyDescent="0.25">
      <c r="A81" s="115">
        <v>69</v>
      </c>
      <c r="B81" s="120" t="s">
        <v>116</v>
      </c>
      <c r="C81" s="89" t="s">
        <v>17</v>
      </c>
      <c r="D81" s="121">
        <v>6</v>
      </c>
      <c r="E81" s="121" t="s">
        <v>117</v>
      </c>
      <c r="F81" s="122">
        <v>162615</v>
      </c>
      <c r="G81" s="55">
        <f>+F81</f>
        <v>162615</v>
      </c>
      <c r="H81" s="55">
        <v>0</v>
      </c>
      <c r="I81" s="55">
        <v>0</v>
      </c>
      <c r="J81" s="55">
        <v>0</v>
      </c>
      <c r="K81" s="29">
        <f t="shared" si="20"/>
        <v>162615</v>
      </c>
    </row>
    <row r="82" spans="1:11" x14ac:dyDescent="0.25">
      <c r="A82" s="115">
        <v>70</v>
      </c>
      <c r="B82" s="123" t="s">
        <v>118</v>
      </c>
      <c r="C82" s="89" t="s">
        <v>47</v>
      </c>
      <c r="D82" s="124">
        <v>2000</v>
      </c>
      <c r="E82" s="125" t="s">
        <v>119</v>
      </c>
      <c r="F82" s="126">
        <v>2.75</v>
      </c>
      <c r="G82" s="45">
        <f>+D82*F82</f>
        <v>5500</v>
      </c>
      <c r="H82" s="45">
        <v>0</v>
      </c>
      <c r="I82" s="45">
        <v>0</v>
      </c>
      <c r="J82" s="45">
        <v>0</v>
      </c>
      <c r="K82" s="46">
        <f t="shared" si="20"/>
        <v>5500</v>
      </c>
    </row>
    <row r="83" spans="1:11" x14ac:dyDescent="0.25">
      <c r="A83" s="115">
        <v>71</v>
      </c>
      <c r="B83" s="127" t="s">
        <v>120</v>
      </c>
      <c r="C83" s="93" t="s">
        <v>17</v>
      </c>
      <c r="D83" s="89">
        <v>12</v>
      </c>
      <c r="E83" s="89" t="s">
        <v>75</v>
      </c>
      <c r="F83" s="128">
        <v>45000</v>
      </c>
      <c r="G83" s="52">
        <f t="shared" si="21"/>
        <v>135000</v>
      </c>
      <c r="H83" s="52">
        <f>+F83*3</f>
        <v>135000</v>
      </c>
      <c r="I83" s="52">
        <f>+F83*3</f>
        <v>135000</v>
      </c>
      <c r="J83" s="52">
        <f>+F83*3</f>
        <v>135000</v>
      </c>
      <c r="K83" s="29">
        <f t="shared" si="20"/>
        <v>540000</v>
      </c>
    </row>
    <row r="84" spans="1:11" x14ac:dyDescent="0.25">
      <c r="A84" s="115">
        <v>72</v>
      </c>
      <c r="B84" s="129" t="s">
        <v>121</v>
      </c>
      <c r="C84" s="89" t="s">
        <v>17</v>
      </c>
      <c r="D84" s="88">
        <v>12</v>
      </c>
      <c r="E84" s="88" t="s">
        <v>75</v>
      </c>
      <c r="F84" s="130">
        <v>60000</v>
      </c>
      <c r="G84" s="59">
        <f t="shared" si="21"/>
        <v>180000</v>
      </c>
      <c r="H84" s="59">
        <f>3*F84</f>
        <v>180000</v>
      </c>
      <c r="I84" s="131">
        <f>+F84*3</f>
        <v>180000</v>
      </c>
      <c r="J84" s="131">
        <f>+F84*3</f>
        <v>180000</v>
      </c>
      <c r="K84" s="29">
        <f t="shared" si="20"/>
        <v>720000</v>
      </c>
    </row>
    <row r="85" spans="1:11" x14ac:dyDescent="0.25">
      <c r="A85" s="115">
        <v>73</v>
      </c>
      <c r="B85" s="129" t="s">
        <v>122</v>
      </c>
      <c r="C85" s="89" t="s">
        <v>17</v>
      </c>
      <c r="D85" s="88">
        <v>12</v>
      </c>
      <c r="E85" s="88" t="s">
        <v>75</v>
      </c>
      <c r="F85" s="130">
        <v>80000</v>
      </c>
      <c r="G85" s="59">
        <f t="shared" si="21"/>
        <v>240000</v>
      </c>
      <c r="H85" s="59">
        <f>+F85*3</f>
        <v>240000</v>
      </c>
      <c r="I85" s="131">
        <f>+F85*3</f>
        <v>240000</v>
      </c>
      <c r="J85" s="131">
        <f>+F85*3</f>
        <v>240000</v>
      </c>
      <c r="K85" s="29">
        <f t="shared" si="20"/>
        <v>960000</v>
      </c>
    </row>
    <row r="86" spans="1:11" ht="18.600000000000001" customHeight="1" x14ac:dyDescent="0.25">
      <c r="A86" s="115">
        <v>74</v>
      </c>
      <c r="B86" s="132" t="s">
        <v>123</v>
      </c>
      <c r="C86" s="95" t="s">
        <v>17</v>
      </c>
      <c r="D86" s="48">
        <v>31</v>
      </c>
      <c r="E86" s="48" t="s">
        <v>28</v>
      </c>
      <c r="F86" s="133">
        <v>700</v>
      </c>
      <c r="G86" s="55">
        <f>+F86*3*D86</f>
        <v>65100</v>
      </c>
      <c r="H86" s="55">
        <f>+F86*D86*3</f>
        <v>65100</v>
      </c>
      <c r="I86" s="55">
        <f>+F86*3*D86</f>
        <v>65100</v>
      </c>
      <c r="J86" s="55">
        <f>+F86*3*D86</f>
        <v>65100</v>
      </c>
      <c r="K86" s="29">
        <f t="shared" si="20"/>
        <v>260400</v>
      </c>
    </row>
    <row r="87" spans="1:11" ht="18.600000000000001" customHeight="1" x14ac:dyDescent="0.25">
      <c r="A87" s="115">
        <v>75</v>
      </c>
      <c r="B87" s="132" t="s">
        <v>124</v>
      </c>
      <c r="C87" s="95" t="s">
        <v>17</v>
      </c>
      <c r="D87" s="48">
        <v>13</v>
      </c>
      <c r="E87" s="48" t="s">
        <v>55</v>
      </c>
      <c r="F87" s="133">
        <v>850</v>
      </c>
      <c r="G87" s="55">
        <f>+F87*3*D87</f>
        <v>33150</v>
      </c>
      <c r="H87" s="55">
        <f>+F87*D87*3</f>
        <v>33150</v>
      </c>
      <c r="I87" s="55">
        <f>+F87*3*D87</f>
        <v>33150</v>
      </c>
      <c r="J87" s="55">
        <f>+F87*3*D87</f>
        <v>33150</v>
      </c>
      <c r="K87" s="29">
        <f t="shared" si="20"/>
        <v>132600</v>
      </c>
    </row>
    <row r="88" spans="1:11" ht="18.600000000000001" customHeight="1" x14ac:dyDescent="0.3">
      <c r="A88" s="115">
        <v>76</v>
      </c>
      <c r="B88" s="132" t="s">
        <v>125</v>
      </c>
      <c r="C88" s="95" t="s">
        <v>17</v>
      </c>
      <c r="D88" s="49">
        <v>47</v>
      </c>
      <c r="E88" s="49" t="s">
        <v>28</v>
      </c>
      <c r="F88" s="60">
        <v>885</v>
      </c>
      <c r="G88" s="55">
        <f>+F88*3*D88</f>
        <v>124785</v>
      </c>
      <c r="H88" s="55">
        <f>+F88*D88*3</f>
        <v>124785</v>
      </c>
      <c r="I88" s="55">
        <f>+F88*3*D88</f>
        <v>124785</v>
      </c>
      <c r="J88" s="55">
        <f>+F88*3*D88</f>
        <v>124785</v>
      </c>
      <c r="K88" s="29">
        <f t="shared" si="20"/>
        <v>499140</v>
      </c>
    </row>
    <row r="89" spans="1:11" ht="51.6" customHeight="1" x14ac:dyDescent="0.25">
      <c r="A89" s="115">
        <v>77</v>
      </c>
      <c r="B89" s="134" t="s">
        <v>126</v>
      </c>
      <c r="C89" s="95" t="s">
        <v>17</v>
      </c>
      <c r="D89" s="135">
        <v>35</v>
      </c>
      <c r="E89" s="48" t="s">
        <v>55</v>
      </c>
      <c r="F89" s="136">
        <v>885</v>
      </c>
      <c r="G89" s="55">
        <f t="shared" ref="G89" si="22">+F89*D89*3</f>
        <v>92925</v>
      </c>
      <c r="H89" s="55">
        <f t="shared" ref="H89" si="23">+F89*3*D89</f>
        <v>92925</v>
      </c>
      <c r="I89" s="55">
        <f t="shared" ref="I89" si="24">+F89*D89*3</f>
        <v>92925</v>
      </c>
      <c r="J89" s="55">
        <f t="shared" ref="J89" si="25">+F89*D89*3</f>
        <v>92925</v>
      </c>
      <c r="K89" s="29">
        <f t="shared" si="20"/>
        <v>371700</v>
      </c>
    </row>
    <row r="90" spans="1:11" ht="18.600000000000001" customHeight="1" x14ac:dyDescent="0.3">
      <c r="A90" s="115">
        <v>78</v>
      </c>
      <c r="B90" s="137" t="s">
        <v>127</v>
      </c>
      <c r="C90" s="138" t="s">
        <v>128</v>
      </c>
      <c r="D90" s="89">
        <v>1</v>
      </c>
      <c r="E90" s="139" t="s">
        <v>129</v>
      </c>
      <c r="F90" s="140">
        <v>45000</v>
      </c>
      <c r="G90" s="55">
        <v>45000</v>
      </c>
      <c r="H90" s="55">
        <v>0</v>
      </c>
      <c r="I90" s="55">
        <v>0</v>
      </c>
      <c r="J90" s="55">
        <v>0</v>
      </c>
      <c r="K90" s="29">
        <f t="shared" si="20"/>
        <v>45000</v>
      </c>
    </row>
    <row r="91" spans="1:11" ht="18.600000000000001" customHeight="1" x14ac:dyDescent="0.25">
      <c r="A91" s="115">
        <v>79</v>
      </c>
      <c r="B91" s="132" t="s">
        <v>130</v>
      </c>
      <c r="C91" s="95" t="s">
        <v>17</v>
      </c>
      <c r="D91" s="88">
        <v>2</v>
      </c>
      <c r="E91" s="88" t="s">
        <v>131</v>
      </c>
      <c r="F91" s="130">
        <v>170000</v>
      </c>
      <c r="G91" s="55">
        <v>90000</v>
      </c>
      <c r="H91" s="55">
        <v>0</v>
      </c>
      <c r="I91" s="55">
        <v>80000</v>
      </c>
      <c r="J91" s="55">
        <v>0</v>
      </c>
      <c r="K91" s="29">
        <f t="shared" si="20"/>
        <v>170000</v>
      </c>
    </row>
    <row r="92" spans="1:11" ht="19.8" customHeight="1" x14ac:dyDescent="0.25">
      <c r="A92" s="115">
        <v>80</v>
      </c>
      <c r="B92" s="132" t="s">
        <v>132</v>
      </c>
      <c r="C92" s="95" t="s">
        <v>17</v>
      </c>
      <c r="D92" s="88">
        <v>3</v>
      </c>
      <c r="E92" s="88" t="s">
        <v>75</v>
      </c>
      <c r="F92" s="130">
        <v>100000</v>
      </c>
      <c r="G92" s="55">
        <v>0</v>
      </c>
      <c r="H92" s="55">
        <v>0</v>
      </c>
      <c r="I92" s="55">
        <v>0</v>
      </c>
      <c r="J92" s="55">
        <f>+F92*3</f>
        <v>300000</v>
      </c>
      <c r="K92" s="29">
        <f t="shared" si="20"/>
        <v>300000</v>
      </c>
    </row>
    <row r="93" spans="1:11" ht="16.8" customHeight="1" x14ac:dyDescent="0.25">
      <c r="A93" s="115">
        <v>81</v>
      </c>
      <c r="B93" s="141" t="s">
        <v>133</v>
      </c>
      <c r="C93" s="95" t="s">
        <v>17</v>
      </c>
      <c r="D93" s="88">
        <v>12</v>
      </c>
      <c r="E93" s="88" t="s">
        <v>75</v>
      </c>
      <c r="F93" s="130">
        <v>35700</v>
      </c>
      <c r="G93" s="62">
        <f>+F93*3</f>
        <v>107100</v>
      </c>
      <c r="H93" s="62">
        <f>+F93*3</f>
        <v>107100</v>
      </c>
      <c r="I93" s="62">
        <f>+F93*3</f>
        <v>107100</v>
      </c>
      <c r="J93" s="62">
        <f>+F93*3</f>
        <v>107100</v>
      </c>
      <c r="K93" s="29">
        <f t="shared" si="20"/>
        <v>428400</v>
      </c>
    </row>
    <row r="94" spans="1:11" ht="18" customHeight="1" x14ac:dyDescent="0.3">
      <c r="A94" s="115">
        <v>82</v>
      </c>
      <c r="B94" s="22" t="s">
        <v>134</v>
      </c>
      <c r="C94" s="95" t="s">
        <v>17</v>
      </c>
      <c r="D94" s="88">
        <v>12</v>
      </c>
      <c r="E94" s="88" t="s">
        <v>75</v>
      </c>
      <c r="F94" s="130">
        <v>5000</v>
      </c>
      <c r="G94" s="62">
        <f>+F94*3</f>
        <v>15000</v>
      </c>
      <c r="H94" s="62">
        <f>+F94*3</f>
        <v>15000</v>
      </c>
      <c r="I94" s="62">
        <f>+F94*3</f>
        <v>15000</v>
      </c>
      <c r="J94" s="62">
        <f>+F94*3</f>
        <v>15000</v>
      </c>
      <c r="K94" s="29">
        <f t="shared" si="20"/>
        <v>60000</v>
      </c>
    </row>
    <row r="95" spans="1:11" ht="18" customHeight="1" x14ac:dyDescent="0.3">
      <c r="A95" s="115">
        <v>83</v>
      </c>
      <c r="B95" s="142" t="s">
        <v>135</v>
      </c>
      <c r="C95" s="95" t="s">
        <v>136</v>
      </c>
      <c r="D95" s="49">
        <v>1</v>
      </c>
      <c r="E95" s="49" t="s">
        <v>137</v>
      </c>
      <c r="F95" s="50">
        <v>9250</v>
      </c>
      <c r="G95" s="62">
        <v>0</v>
      </c>
      <c r="H95" s="62">
        <v>9250</v>
      </c>
      <c r="I95" s="62">
        <v>0</v>
      </c>
      <c r="J95" s="62">
        <v>0</v>
      </c>
      <c r="K95" s="29">
        <f t="shared" si="20"/>
        <v>9250</v>
      </c>
    </row>
    <row r="96" spans="1:11" ht="19.2" customHeight="1" x14ac:dyDescent="0.25">
      <c r="A96" s="115">
        <v>84</v>
      </c>
      <c r="B96" s="142" t="s">
        <v>138</v>
      </c>
      <c r="C96" s="95" t="s">
        <v>136</v>
      </c>
      <c r="D96" s="63">
        <v>1</v>
      </c>
      <c r="E96" s="63" t="s">
        <v>137</v>
      </c>
      <c r="F96" s="64">
        <v>18900</v>
      </c>
      <c r="G96" s="62">
        <v>0</v>
      </c>
      <c r="H96" s="62">
        <v>18900</v>
      </c>
      <c r="I96" s="62">
        <v>0</v>
      </c>
      <c r="J96" s="62">
        <v>0</v>
      </c>
      <c r="K96" s="29">
        <f t="shared" si="20"/>
        <v>18900</v>
      </c>
    </row>
    <row r="97" spans="1:11" ht="20.399999999999999" customHeight="1" thickBot="1" x14ac:dyDescent="0.3">
      <c r="A97" s="143"/>
      <c r="B97" s="144" t="s">
        <v>139</v>
      </c>
      <c r="C97" s="145"/>
      <c r="D97" s="146"/>
      <c r="E97" s="146"/>
      <c r="F97" s="147"/>
      <c r="G97" s="148">
        <f>SUM(G79:G96)</f>
        <v>2274175</v>
      </c>
      <c r="H97" s="148">
        <f>SUM(H79:H96)</f>
        <v>1999210</v>
      </c>
      <c r="I97" s="148">
        <f>SUM(I79:I96)</f>
        <v>2051060</v>
      </c>
      <c r="J97" s="148">
        <f>SUM(J79:J96)</f>
        <v>2271160</v>
      </c>
      <c r="K97" s="148">
        <f>SUM(K79:K96)</f>
        <v>8595605</v>
      </c>
    </row>
    <row r="98" spans="1:11" ht="21" customHeight="1" thickTop="1" x14ac:dyDescent="0.25">
      <c r="A98" s="149"/>
      <c r="B98" s="150" t="s">
        <v>140</v>
      </c>
      <c r="C98" s="95"/>
      <c r="D98" s="88"/>
      <c r="E98" s="88"/>
      <c r="F98" s="130"/>
      <c r="G98" s="55"/>
      <c r="H98" s="55"/>
      <c r="I98" s="55"/>
      <c r="J98" s="55"/>
      <c r="K98" s="151"/>
    </row>
    <row r="99" spans="1:11" ht="19.8" customHeight="1" x14ac:dyDescent="0.25">
      <c r="A99" s="149">
        <v>85</v>
      </c>
      <c r="B99" s="152" t="s">
        <v>141</v>
      </c>
      <c r="C99" s="89" t="s">
        <v>17</v>
      </c>
      <c r="D99" s="88">
        <v>12</v>
      </c>
      <c r="E99" s="88" t="s">
        <v>75</v>
      </c>
      <c r="F99" s="130">
        <v>164500</v>
      </c>
      <c r="G99" s="55">
        <f>+F99*3</f>
        <v>493500</v>
      </c>
      <c r="H99" s="55">
        <f>+F99*3</f>
        <v>493500</v>
      </c>
      <c r="I99" s="55">
        <f>+F99*3</f>
        <v>493500</v>
      </c>
      <c r="J99" s="55">
        <f>+F99*3</f>
        <v>493500</v>
      </c>
      <c r="K99" s="29">
        <f t="shared" si="20"/>
        <v>1974000</v>
      </c>
    </row>
    <row r="100" spans="1:11" ht="21" customHeight="1" thickBot="1" x14ac:dyDescent="0.3">
      <c r="A100" s="153"/>
      <c r="B100" s="154" t="s">
        <v>142</v>
      </c>
      <c r="C100" s="146"/>
      <c r="D100" s="145"/>
      <c r="E100" s="145"/>
      <c r="F100" s="155"/>
      <c r="G100" s="156">
        <f>SUM(G99)</f>
        <v>493500</v>
      </c>
      <c r="H100" s="156">
        <f t="shared" ref="H100:J100" si="26">SUM(H99)</f>
        <v>493500</v>
      </c>
      <c r="I100" s="156">
        <f t="shared" si="26"/>
        <v>493500</v>
      </c>
      <c r="J100" s="156">
        <f t="shared" si="26"/>
        <v>493500</v>
      </c>
      <c r="K100" s="157">
        <f t="shared" si="20"/>
        <v>1974000</v>
      </c>
    </row>
    <row r="101" spans="1:11" ht="21" customHeight="1" thickTop="1" x14ac:dyDescent="0.25">
      <c r="A101" s="149"/>
      <c r="B101" s="111" t="s">
        <v>143</v>
      </c>
      <c r="C101" s="158"/>
      <c r="D101" s="112"/>
      <c r="E101" s="112"/>
      <c r="F101" s="128"/>
      <c r="G101" s="159"/>
      <c r="H101" s="159"/>
      <c r="I101" s="159"/>
      <c r="J101" s="159"/>
      <c r="K101" s="160"/>
    </row>
    <row r="102" spans="1:11" ht="21" customHeight="1" x14ac:dyDescent="0.25">
      <c r="A102" s="115"/>
      <c r="B102" s="161" t="s">
        <v>144</v>
      </c>
      <c r="C102" s="162"/>
      <c r="D102" s="89"/>
      <c r="E102" s="89"/>
      <c r="F102" s="163"/>
      <c r="G102" s="52"/>
      <c r="H102" s="52"/>
      <c r="I102" s="52"/>
      <c r="J102" s="52"/>
      <c r="K102" s="29"/>
    </row>
    <row r="103" spans="1:11" ht="19.2" customHeight="1" x14ac:dyDescent="0.3">
      <c r="A103" s="164">
        <v>86</v>
      </c>
      <c r="B103" s="100" t="s">
        <v>145</v>
      </c>
      <c r="C103" s="98" t="s">
        <v>146</v>
      </c>
      <c r="D103" s="98">
        <v>12</v>
      </c>
      <c r="E103" s="98" t="s">
        <v>75</v>
      </c>
      <c r="F103" s="165">
        <v>9000</v>
      </c>
      <c r="G103" s="165">
        <f>+F103*3</f>
        <v>27000</v>
      </c>
      <c r="H103" s="165">
        <f>+F103*3</f>
        <v>27000</v>
      </c>
      <c r="I103" s="165">
        <f>+F103*3</f>
        <v>27000</v>
      </c>
      <c r="J103" s="165">
        <f>+F103*3</f>
        <v>27000</v>
      </c>
      <c r="K103" s="165">
        <f>SUM(G103:J103)</f>
        <v>108000</v>
      </c>
    </row>
    <row r="104" spans="1:11" ht="17.399999999999999" customHeight="1" x14ac:dyDescent="0.3">
      <c r="A104" s="164">
        <v>87</v>
      </c>
      <c r="B104" s="100" t="s">
        <v>147</v>
      </c>
      <c r="C104" s="98" t="s">
        <v>146</v>
      </c>
      <c r="D104" s="98">
        <v>12</v>
      </c>
      <c r="E104" s="98" t="s">
        <v>75</v>
      </c>
      <c r="F104" s="165">
        <v>3210</v>
      </c>
      <c r="G104" s="165">
        <v>9630</v>
      </c>
      <c r="H104" s="165">
        <v>9630</v>
      </c>
      <c r="I104" s="165">
        <v>9630</v>
      </c>
      <c r="J104" s="165">
        <v>9630</v>
      </c>
      <c r="K104" s="165">
        <f>SUM(G104:J104)</f>
        <v>38520</v>
      </c>
    </row>
    <row r="105" spans="1:11" ht="18" customHeight="1" x14ac:dyDescent="0.35">
      <c r="A105" s="166"/>
      <c r="B105" s="167" t="s">
        <v>73</v>
      </c>
      <c r="C105" s="98"/>
      <c r="D105" s="100"/>
      <c r="E105" s="100"/>
      <c r="F105" s="100"/>
      <c r="G105" s="100"/>
      <c r="H105" s="100"/>
      <c r="I105" s="100"/>
      <c r="J105" s="100"/>
      <c r="K105" s="168"/>
    </row>
    <row r="106" spans="1:11" ht="19.2" customHeight="1" x14ac:dyDescent="0.3">
      <c r="A106" s="164">
        <v>88</v>
      </c>
      <c r="B106" s="100" t="s">
        <v>148</v>
      </c>
      <c r="C106" s="98" t="s">
        <v>146</v>
      </c>
      <c r="D106" s="98">
        <v>3</v>
      </c>
      <c r="E106" s="98" t="s">
        <v>149</v>
      </c>
      <c r="F106" s="165">
        <v>1000</v>
      </c>
      <c r="G106" s="165">
        <v>3000</v>
      </c>
      <c r="H106" s="169">
        <v>0</v>
      </c>
      <c r="I106" s="169">
        <v>0</v>
      </c>
      <c r="J106" s="169">
        <v>0</v>
      </c>
      <c r="K106" s="165">
        <f>SUM(G106:J106)</f>
        <v>3000</v>
      </c>
    </row>
    <row r="107" spans="1:11" ht="18.600000000000001" customHeight="1" x14ac:dyDescent="0.3">
      <c r="A107" s="164">
        <v>89</v>
      </c>
      <c r="B107" s="100" t="s">
        <v>150</v>
      </c>
      <c r="C107" s="98" t="s">
        <v>146</v>
      </c>
      <c r="D107" s="98">
        <v>10</v>
      </c>
      <c r="E107" s="98" t="s">
        <v>151</v>
      </c>
      <c r="F107" s="102">
        <v>600</v>
      </c>
      <c r="G107" s="169">
        <v>0</v>
      </c>
      <c r="H107" s="165">
        <v>6000</v>
      </c>
      <c r="I107" s="169">
        <v>0</v>
      </c>
      <c r="J107" s="169">
        <v>0</v>
      </c>
      <c r="K107" s="165">
        <f t="shared" ref="K107:K127" si="27">SUM(G107:J107)</f>
        <v>6000</v>
      </c>
    </row>
    <row r="108" spans="1:11" ht="18.600000000000001" customHeight="1" x14ac:dyDescent="0.3">
      <c r="A108" s="164">
        <v>90</v>
      </c>
      <c r="B108" s="100" t="s">
        <v>152</v>
      </c>
      <c r="C108" s="98" t="s">
        <v>146</v>
      </c>
      <c r="D108" s="98">
        <v>500</v>
      </c>
      <c r="E108" s="98" t="s">
        <v>153</v>
      </c>
      <c r="F108" s="102">
        <v>45</v>
      </c>
      <c r="G108" s="169">
        <v>0</v>
      </c>
      <c r="H108" s="169">
        <v>0</v>
      </c>
      <c r="I108" s="169">
        <v>0</v>
      </c>
      <c r="J108" s="165">
        <v>22500</v>
      </c>
      <c r="K108" s="165">
        <f t="shared" si="27"/>
        <v>22500</v>
      </c>
    </row>
    <row r="109" spans="1:11" ht="18.600000000000001" customHeight="1" x14ac:dyDescent="0.3">
      <c r="A109" s="164">
        <v>91</v>
      </c>
      <c r="B109" s="100" t="s">
        <v>154</v>
      </c>
      <c r="C109" s="98" t="s">
        <v>146</v>
      </c>
      <c r="D109" s="98">
        <v>50</v>
      </c>
      <c r="E109" s="98" t="s">
        <v>95</v>
      </c>
      <c r="F109" s="102">
        <v>100</v>
      </c>
      <c r="G109" s="165">
        <v>5000</v>
      </c>
      <c r="H109" s="169">
        <v>0</v>
      </c>
      <c r="I109" s="169">
        <v>0</v>
      </c>
      <c r="J109" s="169">
        <v>0</v>
      </c>
      <c r="K109" s="165">
        <f t="shared" si="27"/>
        <v>5000</v>
      </c>
    </row>
    <row r="110" spans="1:11" ht="18.600000000000001" customHeight="1" x14ac:dyDescent="0.3">
      <c r="A110" s="164">
        <v>92</v>
      </c>
      <c r="B110" s="100" t="s">
        <v>155</v>
      </c>
      <c r="C110" s="98" t="s">
        <v>146</v>
      </c>
      <c r="D110" s="98">
        <v>100</v>
      </c>
      <c r="E110" s="98" t="s">
        <v>97</v>
      </c>
      <c r="F110" s="102">
        <v>45</v>
      </c>
      <c r="G110" s="169">
        <v>0</v>
      </c>
      <c r="H110" s="165">
        <v>4500</v>
      </c>
      <c r="I110" s="169">
        <v>0</v>
      </c>
      <c r="J110" s="169">
        <v>0</v>
      </c>
      <c r="K110" s="165">
        <f t="shared" si="27"/>
        <v>4500</v>
      </c>
    </row>
    <row r="111" spans="1:11" ht="18" customHeight="1" x14ac:dyDescent="0.3">
      <c r="A111" s="164">
        <v>93</v>
      </c>
      <c r="B111" s="100" t="s">
        <v>156</v>
      </c>
      <c r="C111" s="98" t="s">
        <v>146</v>
      </c>
      <c r="D111" s="98">
        <v>20</v>
      </c>
      <c r="E111" s="98" t="s">
        <v>149</v>
      </c>
      <c r="F111" s="102">
        <v>700</v>
      </c>
      <c r="G111" s="169">
        <v>0</v>
      </c>
      <c r="H111" s="165">
        <v>14000</v>
      </c>
      <c r="I111" s="169">
        <v>0</v>
      </c>
      <c r="J111" s="169">
        <v>0</v>
      </c>
      <c r="K111" s="165">
        <f t="shared" si="27"/>
        <v>14000</v>
      </c>
    </row>
    <row r="112" spans="1:11" ht="18" customHeight="1" x14ac:dyDescent="0.3">
      <c r="A112" s="164">
        <v>94</v>
      </c>
      <c r="B112" s="100" t="s">
        <v>157</v>
      </c>
      <c r="C112" s="98" t="s">
        <v>146</v>
      </c>
      <c r="D112" s="98">
        <v>1</v>
      </c>
      <c r="E112" s="98" t="s">
        <v>95</v>
      </c>
      <c r="F112" s="102">
        <v>900</v>
      </c>
      <c r="G112" s="169">
        <v>0</v>
      </c>
      <c r="H112" s="102">
        <v>900</v>
      </c>
      <c r="I112" s="169">
        <v>0</v>
      </c>
      <c r="J112" s="169">
        <v>0</v>
      </c>
      <c r="K112" s="165">
        <f t="shared" si="27"/>
        <v>900</v>
      </c>
    </row>
    <row r="113" spans="1:11" ht="18" customHeight="1" x14ac:dyDescent="0.3">
      <c r="A113" s="164">
        <v>95</v>
      </c>
      <c r="B113" s="100" t="s">
        <v>158</v>
      </c>
      <c r="C113" s="98" t="s">
        <v>146</v>
      </c>
      <c r="D113" s="98">
        <v>1</v>
      </c>
      <c r="E113" s="98" t="s">
        <v>159</v>
      </c>
      <c r="F113" s="102">
        <v>900</v>
      </c>
      <c r="G113" s="169">
        <v>0</v>
      </c>
      <c r="H113" s="102">
        <v>900</v>
      </c>
      <c r="I113" s="169">
        <v>0</v>
      </c>
      <c r="J113" s="169">
        <v>0</v>
      </c>
      <c r="K113" s="165">
        <f t="shared" si="27"/>
        <v>900</v>
      </c>
    </row>
    <row r="114" spans="1:11" ht="18" customHeight="1" x14ac:dyDescent="0.3">
      <c r="A114" s="164">
        <v>96</v>
      </c>
      <c r="B114" s="100" t="s">
        <v>160</v>
      </c>
      <c r="C114" s="98" t="s">
        <v>146</v>
      </c>
      <c r="D114" s="98">
        <v>2</v>
      </c>
      <c r="E114" s="98" t="s">
        <v>95</v>
      </c>
      <c r="F114" s="165">
        <v>1500</v>
      </c>
      <c r="G114" s="169">
        <v>0</v>
      </c>
      <c r="H114" s="169">
        <v>0</v>
      </c>
      <c r="I114" s="165">
        <v>3000</v>
      </c>
      <c r="J114" s="169">
        <v>0</v>
      </c>
      <c r="K114" s="165">
        <f t="shared" si="27"/>
        <v>3000</v>
      </c>
    </row>
    <row r="115" spans="1:11" ht="18" customHeight="1" x14ac:dyDescent="0.3">
      <c r="A115" s="164">
        <v>97</v>
      </c>
      <c r="B115" s="100" t="s">
        <v>161</v>
      </c>
      <c r="C115" s="98" t="s">
        <v>146</v>
      </c>
      <c r="D115" s="98">
        <v>4</v>
      </c>
      <c r="E115" s="98" t="s">
        <v>92</v>
      </c>
      <c r="F115" s="102">
        <v>500</v>
      </c>
      <c r="G115" s="169">
        <v>0</v>
      </c>
      <c r="H115" s="165">
        <v>2000</v>
      </c>
      <c r="I115" s="169">
        <v>0</v>
      </c>
      <c r="J115" s="169">
        <v>0</v>
      </c>
      <c r="K115" s="165">
        <f t="shared" si="27"/>
        <v>2000</v>
      </c>
    </row>
    <row r="116" spans="1:11" ht="18" customHeight="1" x14ac:dyDescent="0.3">
      <c r="A116" s="164">
        <v>98</v>
      </c>
      <c r="B116" s="100" t="s">
        <v>162</v>
      </c>
      <c r="C116" s="98" t="s">
        <v>146</v>
      </c>
      <c r="D116" s="98">
        <v>5</v>
      </c>
      <c r="E116" s="98" t="s">
        <v>95</v>
      </c>
      <c r="F116" s="102">
        <v>350</v>
      </c>
      <c r="G116" s="169">
        <v>0</v>
      </c>
      <c r="H116" s="169">
        <v>0</v>
      </c>
      <c r="I116" s="165">
        <v>1750</v>
      </c>
      <c r="J116" s="169">
        <v>0</v>
      </c>
      <c r="K116" s="165">
        <f t="shared" si="27"/>
        <v>1750</v>
      </c>
    </row>
    <row r="117" spans="1:11" ht="18" customHeight="1" x14ac:dyDescent="0.3">
      <c r="A117" s="164">
        <v>99</v>
      </c>
      <c r="B117" s="100" t="s">
        <v>163</v>
      </c>
      <c r="C117" s="98" t="s">
        <v>146</v>
      </c>
      <c r="D117" s="98">
        <v>30</v>
      </c>
      <c r="E117" s="98" t="s">
        <v>35</v>
      </c>
      <c r="F117" s="102">
        <v>60</v>
      </c>
      <c r="G117" s="169">
        <v>0</v>
      </c>
      <c r="H117" s="165">
        <v>1800</v>
      </c>
      <c r="I117" s="169">
        <v>0</v>
      </c>
      <c r="J117" s="169">
        <v>0</v>
      </c>
      <c r="K117" s="165">
        <f t="shared" si="27"/>
        <v>1800</v>
      </c>
    </row>
    <row r="118" spans="1:11" ht="18" customHeight="1" x14ac:dyDescent="0.3">
      <c r="A118" s="164">
        <v>100</v>
      </c>
      <c r="B118" s="100" t="s">
        <v>164</v>
      </c>
      <c r="C118" s="98" t="s">
        <v>146</v>
      </c>
      <c r="D118" s="98">
        <v>3</v>
      </c>
      <c r="E118" s="98" t="s">
        <v>95</v>
      </c>
      <c r="F118" s="102">
        <v>600</v>
      </c>
      <c r="G118" s="169">
        <v>0</v>
      </c>
      <c r="H118" s="169">
        <v>0</v>
      </c>
      <c r="I118" s="165">
        <v>1800</v>
      </c>
      <c r="J118" s="169">
        <v>0</v>
      </c>
      <c r="K118" s="165">
        <f t="shared" si="27"/>
        <v>1800</v>
      </c>
    </row>
    <row r="119" spans="1:11" ht="18" customHeight="1" x14ac:dyDescent="0.3">
      <c r="A119" s="164">
        <v>101</v>
      </c>
      <c r="B119" s="100" t="s">
        <v>165</v>
      </c>
      <c r="C119" s="98" t="s">
        <v>146</v>
      </c>
      <c r="D119" s="98">
        <v>3</v>
      </c>
      <c r="E119" s="98" t="s">
        <v>95</v>
      </c>
      <c r="F119" s="102">
        <v>600</v>
      </c>
      <c r="G119" s="169">
        <v>0</v>
      </c>
      <c r="H119" s="169">
        <v>0</v>
      </c>
      <c r="I119" s="165">
        <v>1800</v>
      </c>
      <c r="J119" s="169">
        <v>0</v>
      </c>
      <c r="K119" s="165">
        <f t="shared" si="27"/>
        <v>1800</v>
      </c>
    </row>
    <row r="120" spans="1:11" ht="18" customHeight="1" x14ac:dyDescent="0.3">
      <c r="A120" s="164">
        <v>102</v>
      </c>
      <c r="B120" s="100" t="s">
        <v>166</v>
      </c>
      <c r="C120" s="98" t="s">
        <v>146</v>
      </c>
      <c r="D120" s="98">
        <v>20</v>
      </c>
      <c r="E120" s="98" t="s">
        <v>167</v>
      </c>
      <c r="F120" s="102">
        <v>80</v>
      </c>
      <c r="G120" s="169">
        <v>0</v>
      </c>
      <c r="H120" s="169">
        <v>0</v>
      </c>
      <c r="I120" s="165">
        <v>1600</v>
      </c>
      <c r="J120" s="169">
        <v>0</v>
      </c>
      <c r="K120" s="165">
        <f t="shared" si="27"/>
        <v>1600</v>
      </c>
    </row>
    <row r="121" spans="1:11" ht="18" customHeight="1" x14ac:dyDescent="0.3">
      <c r="A121" s="164">
        <v>103</v>
      </c>
      <c r="B121" s="100" t="s">
        <v>168</v>
      </c>
      <c r="C121" s="98" t="s">
        <v>146</v>
      </c>
      <c r="D121" s="98">
        <v>10</v>
      </c>
      <c r="E121" s="98" t="s">
        <v>169</v>
      </c>
      <c r="F121" s="102">
        <v>300</v>
      </c>
      <c r="G121" s="169">
        <v>0</v>
      </c>
      <c r="H121" s="169">
        <v>0</v>
      </c>
      <c r="I121" s="165">
        <v>3000</v>
      </c>
      <c r="J121" s="169">
        <v>0</v>
      </c>
      <c r="K121" s="165">
        <f t="shared" si="27"/>
        <v>3000</v>
      </c>
    </row>
    <row r="122" spans="1:11" ht="18" customHeight="1" x14ac:dyDescent="0.3">
      <c r="A122" s="164">
        <v>104</v>
      </c>
      <c r="B122" s="100" t="s">
        <v>170</v>
      </c>
      <c r="C122" s="98" t="s">
        <v>146</v>
      </c>
      <c r="D122" s="98">
        <v>4</v>
      </c>
      <c r="E122" s="98" t="s">
        <v>95</v>
      </c>
      <c r="F122" s="165">
        <v>2000</v>
      </c>
      <c r="G122" s="169">
        <v>0</v>
      </c>
      <c r="H122" s="169">
        <v>0</v>
      </c>
      <c r="I122" s="165">
        <v>8000</v>
      </c>
      <c r="J122" s="169">
        <v>0</v>
      </c>
      <c r="K122" s="165">
        <f t="shared" si="27"/>
        <v>8000</v>
      </c>
    </row>
    <row r="123" spans="1:11" ht="18" customHeight="1" x14ac:dyDescent="0.3">
      <c r="A123" s="164">
        <v>105</v>
      </c>
      <c r="B123" s="100" t="s">
        <v>171</v>
      </c>
      <c r="C123" s="98" t="s">
        <v>146</v>
      </c>
      <c r="D123" s="98">
        <v>11</v>
      </c>
      <c r="E123" s="98" t="s">
        <v>117</v>
      </c>
      <c r="F123" s="165">
        <v>21647</v>
      </c>
      <c r="G123" s="169">
        <v>0</v>
      </c>
      <c r="H123" s="169">
        <v>0</v>
      </c>
      <c r="I123" s="165">
        <v>21647</v>
      </c>
      <c r="J123" s="169">
        <v>0</v>
      </c>
      <c r="K123" s="165">
        <f t="shared" si="27"/>
        <v>21647</v>
      </c>
    </row>
    <row r="124" spans="1:11" ht="18.600000000000001" customHeight="1" x14ac:dyDescent="0.35">
      <c r="A124" s="166"/>
      <c r="B124" s="170" t="s">
        <v>29</v>
      </c>
      <c r="C124" s="98"/>
      <c r="D124" s="100"/>
      <c r="E124" s="100"/>
      <c r="F124" s="100"/>
      <c r="G124" s="100"/>
      <c r="H124" s="100"/>
      <c r="I124" s="100"/>
      <c r="J124" s="100"/>
      <c r="K124" s="168"/>
    </row>
    <row r="125" spans="1:11" ht="18" customHeight="1" x14ac:dyDescent="0.3">
      <c r="A125" s="164">
        <v>106</v>
      </c>
      <c r="B125" s="100" t="s">
        <v>172</v>
      </c>
      <c r="C125" s="98" t="s">
        <v>146</v>
      </c>
      <c r="D125" s="98">
        <v>10</v>
      </c>
      <c r="E125" s="98" t="s">
        <v>35</v>
      </c>
      <c r="F125" s="165">
        <v>1500</v>
      </c>
      <c r="G125" s="169">
        <v>0</v>
      </c>
      <c r="H125" s="165">
        <v>15000</v>
      </c>
      <c r="I125" s="169">
        <v>0</v>
      </c>
      <c r="J125" s="169">
        <v>0</v>
      </c>
      <c r="K125" s="165">
        <f t="shared" si="27"/>
        <v>15000</v>
      </c>
    </row>
    <row r="126" spans="1:11" ht="18" customHeight="1" x14ac:dyDescent="0.3">
      <c r="A126" s="164">
        <v>107</v>
      </c>
      <c r="B126" s="100" t="s">
        <v>173</v>
      </c>
      <c r="C126" s="98" t="s">
        <v>146</v>
      </c>
      <c r="D126" s="98">
        <v>1</v>
      </c>
      <c r="E126" s="98" t="s">
        <v>35</v>
      </c>
      <c r="F126" s="165">
        <v>3000</v>
      </c>
      <c r="G126" s="169">
        <v>0</v>
      </c>
      <c r="H126" s="165">
        <v>3000</v>
      </c>
      <c r="I126" s="169">
        <v>0</v>
      </c>
      <c r="J126" s="169">
        <v>0</v>
      </c>
      <c r="K126" s="165">
        <f t="shared" si="27"/>
        <v>3000</v>
      </c>
    </row>
    <row r="127" spans="1:11" ht="18" customHeight="1" x14ac:dyDescent="0.35">
      <c r="A127" s="171">
        <v>108</v>
      </c>
      <c r="B127" s="100" t="s">
        <v>66</v>
      </c>
      <c r="C127" s="98" t="s">
        <v>146</v>
      </c>
      <c r="D127" s="98">
        <v>4</v>
      </c>
      <c r="E127" s="98" t="s">
        <v>35</v>
      </c>
      <c r="F127" s="165">
        <v>3500</v>
      </c>
      <c r="G127" s="169">
        <v>0</v>
      </c>
      <c r="H127" s="165">
        <v>3500</v>
      </c>
      <c r="I127" s="169">
        <v>0</v>
      </c>
      <c r="J127" s="169">
        <v>0</v>
      </c>
      <c r="K127" s="165">
        <f t="shared" si="27"/>
        <v>3500</v>
      </c>
    </row>
    <row r="128" spans="1:11" ht="18" customHeight="1" thickBot="1" x14ac:dyDescent="0.3">
      <c r="A128" s="172"/>
      <c r="B128" s="173" t="s">
        <v>174</v>
      </c>
      <c r="C128" s="146"/>
      <c r="D128" s="145"/>
      <c r="E128" s="145"/>
      <c r="F128" s="155"/>
      <c r="G128" s="174">
        <f>SUM(G103:G127)</f>
        <v>44630</v>
      </c>
      <c r="H128" s="174">
        <f t="shared" ref="H128:K128" si="28">SUM(H103:H127)</f>
        <v>88230</v>
      </c>
      <c r="I128" s="174">
        <f t="shared" si="28"/>
        <v>79227</v>
      </c>
      <c r="J128" s="174">
        <f t="shared" si="28"/>
        <v>59130</v>
      </c>
      <c r="K128" s="174">
        <f t="shared" si="28"/>
        <v>271217</v>
      </c>
    </row>
    <row r="129" spans="1:11" ht="18" customHeight="1" thickTop="1" x14ac:dyDescent="0.25">
      <c r="A129" s="110"/>
      <c r="B129" s="111" t="s">
        <v>175</v>
      </c>
      <c r="C129" s="158"/>
      <c r="D129" s="112"/>
      <c r="E129" s="112"/>
      <c r="F129" s="128"/>
      <c r="G129" s="159"/>
      <c r="H129" s="159"/>
      <c r="I129" s="159"/>
      <c r="J129" s="159"/>
      <c r="K129" s="160"/>
    </row>
    <row r="130" spans="1:11" ht="18" customHeight="1" x14ac:dyDescent="0.3">
      <c r="A130" s="149"/>
      <c r="B130" s="175" t="s">
        <v>144</v>
      </c>
      <c r="C130" s="162"/>
      <c r="D130" s="89"/>
      <c r="E130" s="89"/>
      <c r="F130" s="163"/>
      <c r="G130" s="52"/>
      <c r="H130" s="52"/>
      <c r="I130" s="52"/>
      <c r="J130" s="52"/>
      <c r="K130" s="29"/>
    </row>
    <row r="131" spans="1:11" ht="18" customHeight="1" x14ac:dyDescent="0.3">
      <c r="A131" s="149">
        <v>109</v>
      </c>
      <c r="B131" s="176" t="s">
        <v>176</v>
      </c>
      <c r="C131" s="162" t="s">
        <v>69</v>
      </c>
      <c r="D131" s="103">
        <v>1</v>
      </c>
      <c r="E131" s="103" t="s">
        <v>177</v>
      </c>
      <c r="F131" s="104">
        <v>9000</v>
      </c>
      <c r="G131" s="51">
        <f>+F131*3</f>
        <v>27000</v>
      </c>
      <c r="H131" s="52">
        <f>+F131*3</f>
        <v>27000</v>
      </c>
      <c r="I131" s="52">
        <f>+F131*3</f>
        <v>27000</v>
      </c>
      <c r="J131" s="52">
        <f>+F131*3</f>
        <v>27000</v>
      </c>
      <c r="K131" s="29">
        <f>SUM(G131:J131)</f>
        <v>108000</v>
      </c>
    </row>
    <row r="132" spans="1:11" ht="18" customHeight="1" x14ac:dyDescent="0.3">
      <c r="A132" s="149"/>
      <c r="B132" s="177" t="s">
        <v>73</v>
      </c>
      <c r="C132" s="162"/>
      <c r="D132" s="178"/>
      <c r="E132" s="178"/>
      <c r="F132" s="179"/>
      <c r="G132" s="51"/>
      <c r="H132" s="52"/>
      <c r="I132" s="52"/>
      <c r="J132" s="52"/>
      <c r="K132" s="29"/>
    </row>
    <row r="133" spans="1:11" ht="18.600000000000001" customHeight="1" x14ac:dyDescent="0.3">
      <c r="A133" s="180">
        <v>110</v>
      </c>
      <c r="B133" s="100" t="s">
        <v>178</v>
      </c>
      <c r="C133" s="181" t="s">
        <v>69</v>
      </c>
      <c r="D133" s="98">
        <v>2</v>
      </c>
      <c r="E133" s="98" t="s">
        <v>99</v>
      </c>
      <c r="F133" s="102">
        <v>550</v>
      </c>
      <c r="G133" s="51">
        <f>+F133*D133</f>
        <v>1100</v>
      </c>
      <c r="H133" s="52">
        <v>0</v>
      </c>
      <c r="I133" s="52">
        <v>0</v>
      </c>
      <c r="J133" s="52">
        <v>0</v>
      </c>
      <c r="K133" s="52">
        <f>SUM(G133:J133)</f>
        <v>1100</v>
      </c>
    </row>
    <row r="134" spans="1:11" ht="18.600000000000001" customHeight="1" x14ac:dyDescent="0.3">
      <c r="A134" s="180">
        <v>111</v>
      </c>
      <c r="B134" s="100" t="s">
        <v>179</v>
      </c>
      <c r="C134" s="181" t="s">
        <v>69</v>
      </c>
      <c r="D134" s="98">
        <v>1</v>
      </c>
      <c r="E134" s="98" t="s">
        <v>180</v>
      </c>
      <c r="F134" s="102">
        <v>3531</v>
      </c>
      <c r="G134" s="51">
        <f t="shared" ref="G134:G166" si="29">+F134*D134</f>
        <v>3531</v>
      </c>
      <c r="H134" s="52">
        <v>0</v>
      </c>
      <c r="I134" s="52">
        <v>0</v>
      </c>
      <c r="J134" s="52">
        <v>0</v>
      </c>
      <c r="K134" s="52">
        <f t="shared" ref="K134:K168" si="30">SUM(G134:J134)</f>
        <v>3531</v>
      </c>
    </row>
    <row r="135" spans="1:11" ht="18.600000000000001" customHeight="1" x14ac:dyDescent="0.3">
      <c r="A135" s="180">
        <v>112</v>
      </c>
      <c r="B135" s="100" t="s">
        <v>181</v>
      </c>
      <c r="C135" s="181" t="s">
        <v>69</v>
      </c>
      <c r="D135" s="98">
        <v>2</v>
      </c>
      <c r="E135" s="98" t="s">
        <v>99</v>
      </c>
      <c r="F135" s="102">
        <v>1070</v>
      </c>
      <c r="G135" s="51">
        <f t="shared" si="29"/>
        <v>2140</v>
      </c>
      <c r="H135" s="52">
        <v>0</v>
      </c>
      <c r="I135" s="52">
        <v>0</v>
      </c>
      <c r="J135" s="52">
        <v>0</v>
      </c>
      <c r="K135" s="52">
        <f t="shared" si="30"/>
        <v>2140</v>
      </c>
    </row>
    <row r="136" spans="1:11" ht="18.600000000000001" customHeight="1" x14ac:dyDescent="0.3">
      <c r="A136" s="180">
        <v>113</v>
      </c>
      <c r="B136" s="100" t="s">
        <v>182</v>
      </c>
      <c r="C136" s="181" t="s">
        <v>69</v>
      </c>
      <c r="D136" s="98">
        <v>2</v>
      </c>
      <c r="E136" s="98" t="s">
        <v>92</v>
      </c>
      <c r="F136" s="102">
        <v>650</v>
      </c>
      <c r="G136" s="51">
        <f t="shared" si="29"/>
        <v>1300</v>
      </c>
      <c r="H136" s="52">
        <v>0</v>
      </c>
      <c r="I136" s="52">
        <v>0</v>
      </c>
      <c r="J136" s="52">
        <v>0</v>
      </c>
      <c r="K136" s="52">
        <f t="shared" si="30"/>
        <v>1300</v>
      </c>
    </row>
    <row r="137" spans="1:11" ht="18.600000000000001" customHeight="1" x14ac:dyDescent="0.3">
      <c r="A137" s="180">
        <v>114</v>
      </c>
      <c r="B137" s="100" t="s">
        <v>183</v>
      </c>
      <c r="C137" s="181" t="s">
        <v>69</v>
      </c>
      <c r="D137" s="98">
        <v>2</v>
      </c>
      <c r="E137" s="98" t="s">
        <v>92</v>
      </c>
      <c r="F137" s="102">
        <v>720</v>
      </c>
      <c r="G137" s="51">
        <f t="shared" si="29"/>
        <v>1440</v>
      </c>
      <c r="H137" s="52">
        <v>0</v>
      </c>
      <c r="I137" s="52">
        <v>0</v>
      </c>
      <c r="J137" s="52">
        <v>0</v>
      </c>
      <c r="K137" s="52">
        <f t="shared" si="30"/>
        <v>1440</v>
      </c>
    </row>
    <row r="138" spans="1:11" ht="18.600000000000001" customHeight="1" x14ac:dyDescent="0.3">
      <c r="A138" s="180">
        <v>115</v>
      </c>
      <c r="B138" s="100" t="s">
        <v>184</v>
      </c>
      <c r="C138" s="181" t="s">
        <v>69</v>
      </c>
      <c r="D138" s="98">
        <v>10</v>
      </c>
      <c r="E138" s="98" t="s">
        <v>110</v>
      </c>
      <c r="F138" s="102">
        <v>260</v>
      </c>
      <c r="G138" s="51">
        <f t="shared" si="29"/>
        <v>2600</v>
      </c>
      <c r="H138" s="52">
        <v>0</v>
      </c>
      <c r="I138" s="52">
        <v>0</v>
      </c>
      <c r="J138" s="52">
        <v>0</v>
      </c>
      <c r="K138" s="52">
        <f t="shared" si="30"/>
        <v>2600</v>
      </c>
    </row>
    <row r="139" spans="1:11" ht="18.600000000000001" customHeight="1" x14ac:dyDescent="0.3">
      <c r="A139" s="180">
        <v>116</v>
      </c>
      <c r="B139" s="100" t="s">
        <v>185</v>
      </c>
      <c r="C139" s="181" t="s">
        <v>69</v>
      </c>
      <c r="D139" s="98">
        <v>2</v>
      </c>
      <c r="E139" s="98" t="s">
        <v>33</v>
      </c>
      <c r="F139" s="102">
        <v>250</v>
      </c>
      <c r="G139" s="51">
        <f t="shared" si="29"/>
        <v>500</v>
      </c>
      <c r="H139" s="52">
        <v>0</v>
      </c>
      <c r="I139" s="52">
        <v>0</v>
      </c>
      <c r="J139" s="52">
        <v>0</v>
      </c>
      <c r="K139" s="52">
        <f t="shared" si="30"/>
        <v>500</v>
      </c>
    </row>
    <row r="140" spans="1:11" ht="18.600000000000001" customHeight="1" x14ac:dyDescent="0.3">
      <c r="A140" s="180">
        <v>117</v>
      </c>
      <c r="B140" s="100" t="s">
        <v>186</v>
      </c>
      <c r="C140" s="181" t="s">
        <v>69</v>
      </c>
      <c r="D140" s="98">
        <v>6</v>
      </c>
      <c r="E140" s="98" t="s">
        <v>110</v>
      </c>
      <c r="F140" s="102">
        <v>350</v>
      </c>
      <c r="G140" s="51">
        <f t="shared" si="29"/>
        <v>2100</v>
      </c>
      <c r="H140" s="52">
        <v>0</v>
      </c>
      <c r="I140" s="52">
        <v>0</v>
      </c>
      <c r="J140" s="52">
        <v>0</v>
      </c>
      <c r="K140" s="52">
        <f t="shared" si="30"/>
        <v>2100</v>
      </c>
    </row>
    <row r="141" spans="1:11" ht="18.600000000000001" customHeight="1" x14ac:dyDescent="0.3">
      <c r="A141" s="180">
        <v>118</v>
      </c>
      <c r="B141" s="100" t="s">
        <v>187</v>
      </c>
      <c r="C141" s="181" t="s">
        <v>69</v>
      </c>
      <c r="D141" s="98">
        <v>6</v>
      </c>
      <c r="E141" s="98" t="s">
        <v>92</v>
      </c>
      <c r="F141" s="102">
        <v>60</v>
      </c>
      <c r="G141" s="51">
        <f t="shared" si="29"/>
        <v>360</v>
      </c>
      <c r="H141" s="52">
        <v>0</v>
      </c>
      <c r="I141" s="52">
        <v>0</v>
      </c>
      <c r="J141" s="52">
        <v>0</v>
      </c>
      <c r="K141" s="52">
        <f t="shared" si="30"/>
        <v>360</v>
      </c>
    </row>
    <row r="142" spans="1:11" ht="18.600000000000001" customHeight="1" x14ac:dyDescent="0.3">
      <c r="A142" s="180">
        <v>119</v>
      </c>
      <c r="B142" s="100" t="s">
        <v>188</v>
      </c>
      <c r="C142" s="181" t="s">
        <v>69</v>
      </c>
      <c r="D142" s="98">
        <v>2</v>
      </c>
      <c r="E142" s="98" t="s">
        <v>92</v>
      </c>
      <c r="F142" s="102">
        <v>550</v>
      </c>
      <c r="G142" s="51">
        <f t="shared" si="29"/>
        <v>1100</v>
      </c>
      <c r="H142" s="52">
        <v>0</v>
      </c>
      <c r="I142" s="52">
        <v>0</v>
      </c>
      <c r="J142" s="52">
        <v>0</v>
      </c>
      <c r="K142" s="52">
        <f t="shared" si="30"/>
        <v>1100</v>
      </c>
    </row>
    <row r="143" spans="1:11" ht="18.600000000000001" customHeight="1" x14ac:dyDescent="0.3">
      <c r="A143" s="180">
        <v>120</v>
      </c>
      <c r="B143" s="100" t="s">
        <v>189</v>
      </c>
      <c r="C143" s="181" t="s">
        <v>69</v>
      </c>
      <c r="D143" s="98">
        <v>2</v>
      </c>
      <c r="E143" s="98" t="s">
        <v>92</v>
      </c>
      <c r="F143" s="102">
        <v>450</v>
      </c>
      <c r="G143" s="51">
        <f t="shared" si="29"/>
        <v>900</v>
      </c>
      <c r="H143" s="52">
        <v>0</v>
      </c>
      <c r="I143" s="52">
        <v>0</v>
      </c>
      <c r="J143" s="52">
        <v>0</v>
      </c>
      <c r="K143" s="52">
        <f t="shared" si="30"/>
        <v>900</v>
      </c>
    </row>
    <row r="144" spans="1:11" ht="18.600000000000001" customHeight="1" x14ac:dyDescent="0.3">
      <c r="A144" s="180">
        <v>121</v>
      </c>
      <c r="B144" s="100" t="s">
        <v>190</v>
      </c>
      <c r="C144" s="181" t="s">
        <v>69</v>
      </c>
      <c r="D144" s="98">
        <v>2</v>
      </c>
      <c r="E144" s="98" t="s">
        <v>151</v>
      </c>
      <c r="F144" s="102">
        <v>250</v>
      </c>
      <c r="G144" s="51">
        <f t="shared" si="29"/>
        <v>500</v>
      </c>
      <c r="H144" s="52">
        <v>0</v>
      </c>
      <c r="I144" s="52">
        <v>0</v>
      </c>
      <c r="J144" s="52">
        <v>0</v>
      </c>
      <c r="K144" s="52">
        <f t="shared" si="30"/>
        <v>500</v>
      </c>
    </row>
    <row r="145" spans="1:11" ht="18.600000000000001" customHeight="1" x14ac:dyDescent="0.3">
      <c r="A145" s="180">
        <v>122</v>
      </c>
      <c r="B145" s="100" t="s">
        <v>191</v>
      </c>
      <c r="C145" s="181" t="s">
        <v>69</v>
      </c>
      <c r="D145" s="98">
        <v>40</v>
      </c>
      <c r="E145" s="98" t="s">
        <v>92</v>
      </c>
      <c r="F145" s="102">
        <v>160</v>
      </c>
      <c r="G145" s="51">
        <f t="shared" si="29"/>
        <v>6400</v>
      </c>
      <c r="H145" s="52">
        <v>0</v>
      </c>
      <c r="I145" s="52">
        <v>0</v>
      </c>
      <c r="J145" s="52">
        <v>0</v>
      </c>
      <c r="K145" s="52">
        <f t="shared" si="30"/>
        <v>6400</v>
      </c>
    </row>
    <row r="146" spans="1:11" ht="18.600000000000001" customHeight="1" x14ac:dyDescent="0.3">
      <c r="A146" s="180">
        <v>123</v>
      </c>
      <c r="B146" s="100" t="s">
        <v>192</v>
      </c>
      <c r="C146" s="181" t="s">
        <v>69</v>
      </c>
      <c r="D146" s="98">
        <v>40</v>
      </c>
      <c r="E146" s="98" t="s">
        <v>92</v>
      </c>
      <c r="F146" s="102">
        <v>160</v>
      </c>
      <c r="G146" s="51">
        <f t="shared" si="29"/>
        <v>6400</v>
      </c>
      <c r="H146" s="52">
        <v>0</v>
      </c>
      <c r="I146" s="52">
        <v>0</v>
      </c>
      <c r="J146" s="52">
        <v>0</v>
      </c>
      <c r="K146" s="52">
        <f t="shared" si="30"/>
        <v>6400</v>
      </c>
    </row>
    <row r="147" spans="1:11" ht="18.600000000000001" customHeight="1" x14ac:dyDescent="0.3">
      <c r="A147" s="180">
        <v>124</v>
      </c>
      <c r="B147" s="100" t="s">
        <v>193</v>
      </c>
      <c r="C147" s="181" t="s">
        <v>69</v>
      </c>
      <c r="D147" s="98">
        <v>1</v>
      </c>
      <c r="E147" s="98" t="s">
        <v>97</v>
      </c>
      <c r="F147" s="102">
        <v>500</v>
      </c>
      <c r="G147" s="51">
        <f t="shared" si="29"/>
        <v>500</v>
      </c>
      <c r="H147" s="52">
        <v>0</v>
      </c>
      <c r="I147" s="52">
        <v>0</v>
      </c>
      <c r="J147" s="52">
        <v>0</v>
      </c>
      <c r="K147" s="52">
        <f t="shared" si="30"/>
        <v>500</v>
      </c>
    </row>
    <row r="148" spans="1:11" ht="18.600000000000001" customHeight="1" x14ac:dyDescent="0.3">
      <c r="A148" s="180">
        <v>125</v>
      </c>
      <c r="B148" s="100" t="s">
        <v>194</v>
      </c>
      <c r="C148" s="181" t="s">
        <v>69</v>
      </c>
      <c r="D148" s="98">
        <v>4</v>
      </c>
      <c r="E148" s="98" t="s">
        <v>195</v>
      </c>
      <c r="F148" s="102">
        <v>65</v>
      </c>
      <c r="G148" s="51">
        <f t="shared" si="29"/>
        <v>260</v>
      </c>
      <c r="H148" s="52">
        <v>0</v>
      </c>
      <c r="I148" s="52">
        <v>0</v>
      </c>
      <c r="J148" s="52">
        <v>0</v>
      </c>
      <c r="K148" s="52">
        <f t="shared" si="30"/>
        <v>260</v>
      </c>
    </row>
    <row r="149" spans="1:11" ht="18.600000000000001" customHeight="1" x14ac:dyDescent="0.3">
      <c r="A149" s="180">
        <v>126</v>
      </c>
      <c r="B149" s="100" t="s">
        <v>196</v>
      </c>
      <c r="C149" s="181" t="s">
        <v>69</v>
      </c>
      <c r="D149" s="98">
        <v>10</v>
      </c>
      <c r="E149" s="98" t="s">
        <v>110</v>
      </c>
      <c r="F149" s="102">
        <v>100</v>
      </c>
      <c r="G149" s="51">
        <f t="shared" si="29"/>
        <v>1000</v>
      </c>
      <c r="H149" s="52">
        <v>0</v>
      </c>
      <c r="I149" s="52">
        <v>0</v>
      </c>
      <c r="J149" s="52">
        <v>0</v>
      </c>
      <c r="K149" s="52">
        <f t="shared" si="30"/>
        <v>1000</v>
      </c>
    </row>
    <row r="150" spans="1:11" ht="18.600000000000001" customHeight="1" x14ac:dyDescent="0.3">
      <c r="A150" s="180">
        <v>127</v>
      </c>
      <c r="B150" s="100" t="s">
        <v>197</v>
      </c>
      <c r="C150" s="181" t="s">
        <v>69</v>
      </c>
      <c r="D150" s="98">
        <v>2</v>
      </c>
      <c r="E150" s="98" t="s">
        <v>151</v>
      </c>
      <c r="F150" s="102">
        <v>720</v>
      </c>
      <c r="G150" s="51">
        <f t="shared" si="29"/>
        <v>1440</v>
      </c>
      <c r="H150" s="52">
        <v>0</v>
      </c>
      <c r="I150" s="52">
        <v>0</v>
      </c>
      <c r="J150" s="52">
        <v>0</v>
      </c>
      <c r="K150" s="52">
        <f t="shared" si="30"/>
        <v>1440</v>
      </c>
    </row>
    <row r="151" spans="1:11" ht="18.600000000000001" customHeight="1" x14ac:dyDescent="0.3">
      <c r="A151" s="180">
        <v>128</v>
      </c>
      <c r="B151" s="100" t="s">
        <v>198</v>
      </c>
      <c r="C151" s="181" t="s">
        <v>69</v>
      </c>
      <c r="D151" s="98">
        <v>1</v>
      </c>
      <c r="E151" s="98" t="s">
        <v>151</v>
      </c>
      <c r="F151" s="102">
        <v>1650</v>
      </c>
      <c r="G151" s="51">
        <f t="shared" si="29"/>
        <v>1650</v>
      </c>
      <c r="H151" s="52">
        <v>0</v>
      </c>
      <c r="I151" s="52">
        <v>0</v>
      </c>
      <c r="J151" s="52">
        <v>0</v>
      </c>
      <c r="K151" s="52">
        <f t="shared" si="30"/>
        <v>1650</v>
      </c>
    </row>
    <row r="152" spans="1:11" ht="18.600000000000001" customHeight="1" x14ac:dyDescent="0.3">
      <c r="A152" s="180">
        <v>129</v>
      </c>
      <c r="B152" s="100" t="s">
        <v>199</v>
      </c>
      <c r="C152" s="181" t="s">
        <v>69</v>
      </c>
      <c r="D152" s="98">
        <v>300</v>
      </c>
      <c r="E152" s="98" t="s">
        <v>65</v>
      </c>
      <c r="F152" s="102">
        <v>900</v>
      </c>
      <c r="G152" s="51">
        <f t="shared" si="29"/>
        <v>270000</v>
      </c>
      <c r="H152" s="52">
        <v>0</v>
      </c>
      <c r="I152" s="52">
        <v>0</v>
      </c>
      <c r="J152" s="52">
        <v>0</v>
      </c>
      <c r="K152" s="52">
        <f t="shared" si="30"/>
        <v>270000</v>
      </c>
    </row>
    <row r="153" spans="1:11" ht="18.600000000000001" customHeight="1" x14ac:dyDescent="0.3">
      <c r="A153" s="180">
        <v>130</v>
      </c>
      <c r="B153" s="100" t="s">
        <v>200</v>
      </c>
      <c r="C153" s="181" t="s">
        <v>69</v>
      </c>
      <c r="D153" s="98">
        <v>10</v>
      </c>
      <c r="E153" s="98" t="s">
        <v>65</v>
      </c>
      <c r="F153" s="102">
        <v>50</v>
      </c>
      <c r="G153" s="51">
        <f t="shared" si="29"/>
        <v>500</v>
      </c>
      <c r="H153" s="52">
        <v>0</v>
      </c>
      <c r="I153" s="52">
        <v>0</v>
      </c>
      <c r="J153" s="52">
        <v>0</v>
      </c>
      <c r="K153" s="52">
        <f t="shared" si="30"/>
        <v>500</v>
      </c>
    </row>
    <row r="154" spans="1:11" ht="18.600000000000001" customHeight="1" x14ac:dyDescent="0.3">
      <c r="A154" s="180">
        <v>131</v>
      </c>
      <c r="B154" s="100" t="s">
        <v>201</v>
      </c>
      <c r="C154" s="181" t="s">
        <v>69</v>
      </c>
      <c r="D154" s="98">
        <v>1</v>
      </c>
      <c r="E154" s="98" t="s">
        <v>99</v>
      </c>
      <c r="F154" s="102">
        <v>2996</v>
      </c>
      <c r="G154" s="51">
        <f t="shared" si="29"/>
        <v>2996</v>
      </c>
      <c r="H154" s="52">
        <v>0</v>
      </c>
      <c r="I154" s="52">
        <v>0</v>
      </c>
      <c r="J154" s="52">
        <v>0</v>
      </c>
      <c r="K154" s="52">
        <f t="shared" si="30"/>
        <v>2996</v>
      </c>
    </row>
    <row r="155" spans="1:11" ht="18.600000000000001" customHeight="1" x14ac:dyDescent="0.3">
      <c r="A155" s="180">
        <v>132</v>
      </c>
      <c r="B155" s="100" t="s">
        <v>202</v>
      </c>
      <c r="C155" s="181" t="s">
        <v>69</v>
      </c>
      <c r="D155" s="98">
        <v>3</v>
      </c>
      <c r="E155" s="98" t="s">
        <v>203</v>
      </c>
      <c r="F155" s="102">
        <v>280</v>
      </c>
      <c r="G155" s="51">
        <f t="shared" si="29"/>
        <v>840</v>
      </c>
      <c r="H155" s="52">
        <v>0</v>
      </c>
      <c r="I155" s="52">
        <v>0</v>
      </c>
      <c r="J155" s="52">
        <v>0</v>
      </c>
      <c r="K155" s="52">
        <f t="shared" si="30"/>
        <v>840</v>
      </c>
    </row>
    <row r="156" spans="1:11" ht="18.600000000000001" customHeight="1" x14ac:dyDescent="0.3">
      <c r="A156" s="180">
        <v>133</v>
      </c>
      <c r="B156" s="100" t="s">
        <v>204</v>
      </c>
      <c r="C156" s="181" t="s">
        <v>69</v>
      </c>
      <c r="D156" s="98">
        <v>6</v>
      </c>
      <c r="E156" s="98" t="s">
        <v>151</v>
      </c>
      <c r="F156" s="102">
        <v>550</v>
      </c>
      <c r="G156" s="51">
        <f t="shared" si="29"/>
        <v>3300</v>
      </c>
      <c r="H156" s="52">
        <v>0</v>
      </c>
      <c r="I156" s="52">
        <v>0</v>
      </c>
      <c r="J156" s="52">
        <v>0</v>
      </c>
      <c r="K156" s="52">
        <f t="shared" si="30"/>
        <v>3300</v>
      </c>
    </row>
    <row r="157" spans="1:11" ht="18.600000000000001" customHeight="1" x14ac:dyDescent="0.3">
      <c r="A157" s="180">
        <v>134</v>
      </c>
      <c r="B157" s="100" t="s">
        <v>205</v>
      </c>
      <c r="C157" s="181" t="s">
        <v>69</v>
      </c>
      <c r="D157" s="98">
        <v>2</v>
      </c>
      <c r="E157" s="98" t="s">
        <v>92</v>
      </c>
      <c r="F157" s="102">
        <v>2520</v>
      </c>
      <c r="G157" s="51">
        <f t="shared" si="29"/>
        <v>5040</v>
      </c>
      <c r="H157" s="52">
        <v>0</v>
      </c>
      <c r="I157" s="52">
        <v>0</v>
      </c>
      <c r="J157" s="52">
        <v>0</v>
      </c>
      <c r="K157" s="52">
        <f t="shared" si="30"/>
        <v>5040</v>
      </c>
    </row>
    <row r="158" spans="1:11" ht="18.600000000000001" customHeight="1" x14ac:dyDescent="0.3">
      <c r="A158" s="180">
        <v>135</v>
      </c>
      <c r="B158" s="100" t="s">
        <v>206</v>
      </c>
      <c r="C158" s="181" t="s">
        <v>69</v>
      </c>
      <c r="D158" s="98">
        <v>30</v>
      </c>
      <c r="E158" s="98" t="s">
        <v>35</v>
      </c>
      <c r="F158" s="102">
        <v>65</v>
      </c>
      <c r="G158" s="51">
        <f t="shared" si="29"/>
        <v>1950</v>
      </c>
      <c r="H158" s="52">
        <v>0</v>
      </c>
      <c r="I158" s="52">
        <v>0</v>
      </c>
      <c r="J158" s="52">
        <v>0</v>
      </c>
      <c r="K158" s="52">
        <f t="shared" si="30"/>
        <v>1950</v>
      </c>
    </row>
    <row r="159" spans="1:11" ht="18.600000000000001" customHeight="1" x14ac:dyDescent="0.3">
      <c r="A159" s="180">
        <v>136</v>
      </c>
      <c r="B159" s="100" t="s">
        <v>207</v>
      </c>
      <c r="C159" s="181" t="s">
        <v>69</v>
      </c>
      <c r="D159" s="98">
        <v>3</v>
      </c>
      <c r="E159" s="98" t="s">
        <v>35</v>
      </c>
      <c r="F159" s="102">
        <v>1490</v>
      </c>
      <c r="G159" s="51">
        <f t="shared" si="29"/>
        <v>4470</v>
      </c>
      <c r="H159" s="52">
        <v>0</v>
      </c>
      <c r="I159" s="52">
        <v>0</v>
      </c>
      <c r="J159" s="52">
        <v>0</v>
      </c>
      <c r="K159" s="52">
        <f t="shared" si="30"/>
        <v>4470</v>
      </c>
    </row>
    <row r="160" spans="1:11" ht="18.600000000000001" customHeight="1" x14ac:dyDescent="0.3">
      <c r="A160" s="180">
        <v>137</v>
      </c>
      <c r="B160" s="100" t="s">
        <v>208</v>
      </c>
      <c r="C160" s="181" t="s">
        <v>69</v>
      </c>
      <c r="D160" s="98">
        <v>2</v>
      </c>
      <c r="E160" s="98" t="s">
        <v>97</v>
      </c>
      <c r="F160" s="102">
        <v>850</v>
      </c>
      <c r="G160" s="51">
        <f t="shared" si="29"/>
        <v>1700</v>
      </c>
      <c r="H160" s="52">
        <v>0</v>
      </c>
      <c r="I160" s="52">
        <v>0</v>
      </c>
      <c r="J160" s="52">
        <v>0</v>
      </c>
      <c r="K160" s="52">
        <f t="shared" si="30"/>
        <v>1700</v>
      </c>
    </row>
    <row r="161" spans="1:11" ht="18.600000000000001" customHeight="1" x14ac:dyDescent="0.3">
      <c r="A161" s="180">
        <v>138</v>
      </c>
      <c r="B161" s="100" t="s">
        <v>209</v>
      </c>
      <c r="C161" s="181" t="s">
        <v>69</v>
      </c>
      <c r="D161" s="98">
        <v>1</v>
      </c>
      <c r="E161" s="98" t="s">
        <v>95</v>
      </c>
      <c r="F161" s="102">
        <v>5350</v>
      </c>
      <c r="G161" s="51">
        <f t="shared" si="29"/>
        <v>5350</v>
      </c>
      <c r="H161" s="52">
        <v>0</v>
      </c>
      <c r="I161" s="52">
        <v>0</v>
      </c>
      <c r="J161" s="52">
        <v>0</v>
      </c>
      <c r="K161" s="52">
        <f t="shared" si="30"/>
        <v>5350</v>
      </c>
    </row>
    <row r="162" spans="1:11" ht="18.600000000000001" customHeight="1" x14ac:dyDescent="0.3">
      <c r="A162" s="180">
        <v>139</v>
      </c>
      <c r="B162" s="100" t="s">
        <v>210</v>
      </c>
      <c r="C162" s="181" t="s">
        <v>69</v>
      </c>
      <c r="D162" s="98">
        <v>12</v>
      </c>
      <c r="E162" s="98" t="s">
        <v>99</v>
      </c>
      <c r="F162" s="102">
        <v>85</v>
      </c>
      <c r="G162" s="51">
        <f t="shared" si="29"/>
        <v>1020</v>
      </c>
      <c r="H162" s="52">
        <v>0</v>
      </c>
      <c r="I162" s="52">
        <v>0</v>
      </c>
      <c r="J162" s="52">
        <v>0</v>
      </c>
      <c r="K162" s="52">
        <f t="shared" si="30"/>
        <v>1020</v>
      </c>
    </row>
    <row r="163" spans="1:11" ht="18.600000000000001" customHeight="1" x14ac:dyDescent="0.3">
      <c r="A163" s="180">
        <v>140</v>
      </c>
      <c r="B163" s="100" t="s">
        <v>211</v>
      </c>
      <c r="C163" s="181" t="s">
        <v>69</v>
      </c>
      <c r="D163" s="98">
        <v>12</v>
      </c>
      <c r="E163" s="98" t="s">
        <v>99</v>
      </c>
      <c r="F163" s="102">
        <v>55</v>
      </c>
      <c r="G163" s="51">
        <f t="shared" si="29"/>
        <v>660</v>
      </c>
      <c r="H163" s="52">
        <v>0</v>
      </c>
      <c r="I163" s="52">
        <v>0</v>
      </c>
      <c r="J163" s="52">
        <v>0</v>
      </c>
      <c r="K163" s="52">
        <f t="shared" si="30"/>
        <v>660</v>
      </c>
    </row>
    <row r="164" spans="1:11" ht="18.600000000000001" customHeight="1" x14ac:dyDescent="0.3">
      <c r="A164" s="180">
        <v>141</v>
      </c>
      <c r="B164" s="100" t="s">
        <v>212</v>
      </c>
      <c r="C164" s="181" t="s">
        <v>69</v>
      </c>
      <c r="D164" s="98">
        <v>12</v>
      </c>
      <c r="E164" s="98" t="s">
        <v>110</v>
      </c>
      <c r="F164" s="102">
        <v>320</v>
      </c>
      <c r="G164" s="51">
        <f t="shared" si="29"/>
        <v>3840</v>
      </c>
      <c r="H164" s="52">
        <v>0</v>
      </c>
      <c r="I164" s="52">
        <v>0</v>
      </c>
      <c r="J164" s="52">
        <v>0</v>
      </c>
      <c r="K164" s="52">
        <f t="shared" si="30"/>
        <v>3840</v>
      </c>
    </row>
    <row r="165" spans="1:11" ht="18.600000000000001" customHeight="1" x14ac:dyDescent="0.3">
      <c r="A165" s="180">
        <v>142</v>
      </c>
      <c r="B165" s="100" t="s">
        <v>213</v>
      </c>
      <c r="C165" s="181" t="s">
        <v>69</v>
      </c>
      <c r="D165" s="98">
        <v>12</v>
      </c>
      <c r="E165" s="98" t="s">
        <v>99</v>
      </c>
      <c r="F165" s="102">
        <v>67</v>
      </c>
      <c r="G165" s="51">
        <f t="shared" si="29"/>
        <v>804</v>
      </c>
      <c r="H165" s="52">
        <v>0</v>
      </c>
      <c r="I165" s="52">
        <v>0</v>
      </c>
      <c r="J165" s="52">
        <v>0</v>
      </c>
      <c r="K165" s="52">
        <f t="shared" si="30"/>
        <v>804</v>
      </c>
    </row>
    <row r="166" spans="1:11" ht="18.600000000000001" customHeight="1" x14ac:dyDescent="0.3">
      <c r="A166" s="180">
        <v>143</v>
      </c>
      <c r="B166" s="100" t="s">
        <v>214</v>
      </c>
      <c r="C166" s="181" t="s">
        <v>69</v>
      </c>
      <c r="D166" s="98">
        <v>50</v>
      </c>
      <c r="E166" s="98" t="s">
        <v>215</v>
      </c>
      <c r="F166" s="102">
        <v>60</v>
      </c>
      <c r="G166" s="51">
        <f t="shared" si="29"/>
        <v>3000</v>
      </c>
      <c r="H166" s="52">
        <v>0</v>
      </c>
      <c r="I166" s="52">
        <v>0</v>
      </c>
      <c r="J166" s="52">
        <v>0</v>
      </c>
      <c r="K166" s="52">
        <f t="shared" si="30"/>
        <v>3000</v>
      </c>
    </row>
    <row r="167" spans="1:11" ht="18.600000000000001" customHeight="1" x14ac:dyDescent="0.3">
      <c r="A167" s="180"/>
      <c r="B167" s="170" t="s">
        <v>29</v>
      </c>
      <c r="C167" s="182"/>
      <c r="D167" s="98"/>
      <c r="E167" s="98"/>
      <c r="F167" s="169"/>
      <c r="G167" s="51"/>
      <c r="H167" s="52"/>
      <c r="I167" s="52"/>
      <c r="J167" s="52"/>
      <c r="K167" s="52"/>
    </row>
    <row r="168" spans="1:11" ht="18.600000000000001" customHeight="1" x14ac:dyDescent="0.3">
      <c r="A168" s="180">
        <v>144</v>
      </c>
      <c r="B168" s="100" t="s">
        <v>216</v>
      </c>
      <c r="C168" s="181" t="s">
        <v>69</v>
      </c>
      <c r="D168" s="98">
        <v>2</v>
      </c>
      <c r="E168" s="98" t="s">
        <v>35</v>
      </c>
      <c r="F168" s="102">
        <v>15000</v>
      </c>
      <c r="G168" s="51">
        <f>+F168*D168</f>
        <v>30000</v>
      </c>
      <c r="H168" s="52">
        <v>0</v>
      </c>
      <c r="I168" s="52">
        <v>0</v>
      </c>
      <c r="J168" s="52">
        <v>0</v>
      </c>
      <c r="K168" s="52">
        <f t="shared" si="30"/>
        <v>30000</v>
      </c>
    </row>
    <row r="169" spans="1:11" ht="21" customHeight="1" thickBot="1" x14ac:dyDescent="0.3">
      <c r="A169" s="172"/>
      <c r="B169" s="173" t="s">
        <v>217</v>
      </c>
      <c r="C169" s="146"/>
      <c r="D169" s="145"/>
      <c r="E169" s="145"/>
      <c r="F169" s="155"/>
      <c r="G169" s="174">
        <f>SUM(G131:G168)</f>
        <v>397691</v>
      </c>
      <c r="H169" s="174">
        <f>SUM(H131:H168)</f>
        <v>27000</v>
      </c>
      <c r="I169" s="174">
        <f>SUM(I131:I168)</f>
        <v>27000</v>
      </c>
      <c r="J169" s="174">
        <f>SUM(J131:J168)</f>
        <v>27000</v>
      </c>
      <c r="K169" s="174">
        <f>SUM(K131:K168)</f>
        <v>478691</v>
      </c>
    </row>
    <row r="170" spans="1:11" ht="22.8" customHeight="1" thickTop="1" thickBot="1" x14ac:dyDescent="0.3">
      <c r="A170" s="183"/>
      <c r="B170" s="184" t="s">
        <v>218</v>
      </c>
      <c r="C170" s="185"/>
      <c r="D170" s="186"/>
      <c r="E170" s="186"/>
      <c r="F170" s="187"/>
      <c r="G170" s="188">
        <f>+G13+G51+G77+G97+G100+G169+G128</f>
        <v>11000765</v>
      </c>
      <c r="H170" s="188">
        <f>+H13+H51+H77+H97+H100+H169+H128</f>
        <v>3418940</v>
      </c>
      <c r="I170" s="188">
        <f>+I13+I51+I77+I97+I100+I169+I128</f>
        <v>3134787</v>
      </c>
      <c r="J170" s="188">
        <f>+J13+J51+J77+J97+J100+J169+J128</f>
        <v>3261790</v>
      </c>
      <c r="K170" s="188">
        <f>+K13+K51+K77+K97+K100+K169+K128</f>
        <v>20816282</v>
      </c>
    </row>
    <row r="171" spans="1:11" ht="18.600000000000001" thickTop="1" x14ac:dyDescent="0.25"/>
    <row r="172" spans="1:11" x14ac:dyDescent="0.25">
      <c r="K172" s="30"/>
    </row>
    <row r="173" spans="1:11" x14ac:dyDescent="0.25">
      <c r="B173" s="2" t="s">
        <v>219</v>
      </c>
      <c r="H173" s="2" t="s">
        <v>220</v>
      </c>
      <c r="K173" s="30"/>
    </row>
    <row r="174" spans="1:11" x14ac:dyDescent="0.25">
      <c r="B174" s="2" t="s">
        <v>221</v>
      </c>
      <c r="H174" s="2" t="s">
        <v>222</v>
      </c>
    </row>
    <row r="175" spans="1:11" x14ac:dyDescent="0.25">
      <c r="B175" s="2" t="s">
        <v>223</v>
      </c>
      <c r="G175" s="57" t="s">
        <v>224</v>
      </c>
    </row>
    <row r="176" spans="1:11" x14ac:dyDescent="0.25">
      <c r="H176" s="57"/>
    </row>
    <row r="177" spans="8:8" x14ac:dyDescent="0.25">
      <c r="H177" s="57"/>
    </row>
  </sheetData>
  <mergeCells count="11"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แผนเงินบำรุง2569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2025-10-27T03:09:27Z</dcterms:created>
  <dcterms:modified xsi:type="dcterms:W3CDTF">2025-10-27T03:10:41Z</dcterms:modified>
</cp:coreProperties>
</file>